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02" firstSheet="41" activeTab="47"/>
  </bookViews>
  <sheets>
    <sheet name="Rezultati RS 2021." sheetId="1" r:id="rId1"/>
    <sheet name="Rezultat 2020-2021 " sheetId="2" r:id="rId2"/>
    <sheet name="Rezultati 2012-2021." sheetId="3" r:id="rId3"/>
    <sheet name="Procenjen obuhvat" sheetId="4" r:id="rId4"/>
    <sheet name="DTaP-IPV-Hib okruzi" sheetId="5" r:id="rId5"/>
    <sheet name="proc. DTap-IPV-Hib" sheetId="6" r:id="rId6"/>
    <sheet name="DTaP-IPV-Hib opštine C. Srb." sheetId="7" r:id="rId7"/>
    <sheet name="DTaP-IPV-Hib opštine Vojvod." sheetId="8" r:id="rId8"/>
    <sheet name="Kosovo DTaP-IPV-Hib" sheetId="9" r:id="rId9"/>
    <sheet name="pravovremenost DTaP-IPV-Hib " sheetId="10" r:id="rId10"/>
    <sheet name="proc. DTaP-IPV-Hib R1, MMR " sheetId="11" r:id="rId11"/>
    <sheet name="DT, dT, IPV okruzi" sheetId="12" r:id="rId12"/>
    <sheet name="DT, dT, IPV opštine C.S. " sheetId="13" r:id="rId13"/>
    <sheet name="DT, dT, IPV opštine Vojvodina" sheetId="14" r:id="rId14"/>
    <sheet name="Kosovo DT, dT, IPV " sheetId="15" r:id="rId15"/>
    <sheet name="MMR okruzi" sheetId="16" r:id="rId16"/>
    <sheet name="MMR opštine C. Srb." sheetId="17" r:id="rId17"/>
    <sheet name="MMR opštine Vojvod." sheetId="18" r:id="rId18"/>
    <sheet name="Kosovo MMR, PCV, Hep B" sheetId="19" r:id="rId19"/>
    <sheet name="Pravovremenost MMR" sheetId="20" r:id="rId20"/>
    <sheet name="PCV10, Hep B okruzi" sheetId="21" r:id="rId21"/>
    <sheet name=" PCV10, Hep B opštine C. Srb." sheetId="22" r:id="rId22"/>
    <sheet name=" PCV10, Hep B opštine Vojvod." sheetId="23" r:id="rId23"/>
    <sheet name="BCG Srbija okruzi" sheetId="24" r:id="rId24"/>
    <sheet name="dist. i ut. BCG, IPV, Pentax." sheetId="25" r:id="rId25"/>
    <sheet name="dist. i ut. DT, dT i PCV" sheetId="26" r:id="rId26"/>
    <sheet name="dis. i ut. MMR, HB dec, Tetrax." sheetId="27" r:id="rId27"/>
    <sheet name="dis i ut HB odr, besnilo, TT" sheetId="28" r:id="rId28"/>
    <sheet name="dist. i ut. poseban rizik" sheetId="29" r:id="rId29"/>
    <sheet name="Palivizumab" sheetId="30" r:id="rId30"/>
    <sheet name="dist. i ut. grip" sheetId="31" r:id="rId31"/>
    <sheet name="Obuhvat evropske zemlje" sheetId="32" r:id="rId32"/>
    <sheet name="Polio od 1996. do 2021" sheetId="33" r:id="rId33"/>
    <sheet name="VPB od 2005. do 2021." sheetId="34" r:id="rId34"/>
    <sheet name="Mt i Lt tetanus" sheetId="35" r:id="rId35"/>
    <sheet name="VPB spec. stope" sheetId="36" r:id="rId36"/>
    <sheet name="VPB vakc. status" sheetId="37" r:id="rId37"/>
    <sheet name="Inc. VPB evropske zemlje" sheetId="38" r:id="rId38"/>
    <sheet name="Hep B izloženi" sheetId="39" r:id="rId39"/>
    <sheet name="Hep B poseban rizik" sheetId="40" r:id="rId40"/>
    <sheet name="Hep B i MMR zdravstveni radnici" sheetId="41" r:id="rId41"/>
    <sheet name="TT povređeni" sheetId="42" r:id="rId42"/>
    <sheet name="Besnilo" sheetId="43" r:id="rId43"/>
    <sheet name="Grip uzrast" sheetId="44" r:id="rId44"/>
    <sheet name="Grip indikacije" sheetId="45" r:id="rId45"/>
    <sheet name="Međunarodni saobraćaj" sheetId="46" r:id="rId46"/>
    <sheet name=" AFP " sheetId="47" r:id="rId47"/>
    <sheet name="indikatori AFP nadzora" sheetId="48" r:id="rId48"/>
    <sheet name="Sheet1" sheetId="49" r:id="rId49"/>
  </sheets>
  <definedNames>
    <definedName name="_xlnm.Print_Area" localSheetId="6">'DTaP-IPV-Hib opštine C. Srb.'!$A$1:$N$141</definedName>
    <definedName name="_xlnm.Print_Area" localSheetId="20">'PCV10, Hep B okruzi'!$A$1:$M$33</definedName>
    <definedName name="_xlnm.Print_Area" localSheetId="3">'Procenjen obuhvat'!$A$1:$P$13</definedName>
    <definedName name="_xlnm.Print_Area" localSheetId="36">'VPB vakc. status'!$A$1:$T$20</definedName>
    <definedName name="_xlnm.Print_Titles" localSheetId="21">' PCV10, Hep B opštine C. Srb.'!$4:$5</definedName>
    <definedName name="_xlnm.Print_Titles" localSheetId="22">' PCV10, Hep B opštine Vojvod.'!$A:$K,' PCV10, Hep B opštine Vojvod.'!$4:$5</definedName>
    <definedName name="_xlnm.Print_Titles" localSheetId="12">'DT, dT, IPV opštine C.S. '!$A:$N,'DT, dT, IPV opštine C.S. '!$5:$6</definedName>
    <definedName name="_xlnm.Print_Titles" localSheetId="13">'DT, dT, IPV opštine Vojvodina'!$A:$N,'DT, dT, IPV opštine Vojvodina'!$6:$7</definedName>
    <definedName name="_xlnm.Print_Titles" localSheetId="6">'DTaP-IPV-Hib opštine C. Srb.'!$A:$N,'DTaP-IPV-Hib opštine C. Srb.'!$6:$7</definedName>
    <definedName name="_xlnm.Print_Titles" localSheetId="7">'DTaP-IPV-Hib opštine Vojvod.'!$A:$N,'DTaP-IPV-Hib opštine Vojvod.'!$6:$7</definedName>
    <definedName name="_xlnm.Print_Titles" localSheetId="47">'indikatori AFP nadzora'!$2:$3</definedName>
    <definedName name="_xlnm.Print_Titles" localSheetId="16">'MMR opštine C. Srb.'!$A:$H,'MMR opštine C. Srb.'!$7:$8</definedName>
    <definedName name="_xlnm.Print_Titles" localSheetId="17">'MMR opštine Vojvod.'!$A:$H,'MMR opštine Vojvod.'!$5:$6</definedName>
    <definedName name="_xlnm.Print_Titles" localSheetId="9">'pravovremenost DTaP-IPV-Hib '!$6:$7</definedName>
    <definedName name="_xlnm.Print_Titles" localSheetId="19">'Pravovremenost MMR'!$5:$6</definedName>
  </definedNames>
  <calcPr fullCalcOnLoad="1"/>
</workbook>
</file>

<file path=xl/sharedStrings.xml><?xml version="1.0" encoding="utf-8"?>
<sst xmlns="http://schemas.openxmlformats.org/spreadsheetml/2006/main" count="3186" uniqueCount="828">
  <si>
    <t>РЕПУБЛИКА СРБИЈА</t>
  </si>
  <si>
    <t>ЦЕНТРАЛНА СРБИЈА</t>
  </si>
  <si>
    <t>ВОЈВОДИНА</t>
  </si>
  <si>
    <t>Број планираних</t>
  </si>
  <si>
    <t>Број имунизованих</t>
  </si>
  <si>
    <t>%</t>
  </si>
  <si>
    <t>Спроведена имунизација</t>
  </si>
  <si>
    <t xml:space="preserve"> ЦЕНТРАЛНА СРБИЈА</t>
  </si>
  <si>
    <t xml:space="preserve"> ВОЈВОДИНА</t>
  </si>
  <si>
    <t>живорођени</t>
  </si>
  <si>
    <t>планирани</t>
  </si>
  <si>
    <t>имунизовани</t>
  </si>
  <si>
    <t>по извештају</t>
  </si>
  <si>
    <t>процена</t>
  </si>
  <si>
    <t>Рб</t>
  </si>
  <si>
    <t>ОКРУГ</t>
  </si>
  <si>
    <t>Планирани</t>
  </si>
  <si>
    <t>По извештају</t>
  </si>
  <si>
    <t>Процена</t>
  </si>
  <si>
    <t xml:space="preserve">Београдски </t>
  </si>
  <si>
    <t xml:space="preserve">Мачвански </t>
  </si>
  <si>
    <t xml:space="preserve">Колубарски </t>
  </si>
  <si>
    <t xml:space="preserve">Подунавски </t>
  </si>
  <si>
    <t xml:space="preserve">Браничевски </t>
  </si>
  <si>
    <t xml:space="preserve">Шумадијски </t>
  </si>
  <si>
    <t xml:space="preserve">Поморавски </t>
  </si>
  <si>
    <t xml:space="preserve">Борски </t>
  </si>
  <si>
    <t xml:space="preserve">Зајечарски </t>
  </si>
  <si>
    <t xml:space="preserve">Златиборски </t>
  </si>
  <si>
    <t xml:space="preserve">Моравички </t>
  </si>
  <si>
    <t xml:space="preserve">Рашки </t>
  </si>
  <si>
    <t xml:space="preserve">Расински </t>
  </si>
  <si>
    <t xml:space="preserve">Нишавски </t>
  </si>
  <si>
    <t>Топлички</t>
  </si>
  <si>
    <t xml:space="preserve">Пиротски </t>
  </si>
  <si>
    <t xml:space="preserve">Јабланички </t>
  </si>
  <si>
    <t xml:space="preserve">Пчињски </t>
  </si>
  <si>
    <t>Сремски</t>
  </si>
  <si>
    <t>Рб.</t>
  </si>
  <si>
    <t>Округ</t>
  </si>
  <si>
    <t>Расински</t>
  </si>
  <si>
    <t xml:space="preserve">Топлички </t>
  </si>
  <si>
    <t>План.</t>
  </si>
  <si>
    <t>Вакц.</t>
  </si>
  <si>
    <t>Рев.</t>
  </si>
  <si>
    <t>Штрпце</t>
  </si>
  <si>
    <t>Грачаница</t>
  </si>
  <si>
    <t>Косово Поље</t>
  </si>
  <si>
    <t>Лепосавић</t>
  </si>
  <si>
    <t>Зубин Поток</t>
  </si>
  <si>
    <t>Звечан</t>
  </si>
  <si>
    <t>УКУПНО</t>
  </si>
  <si>
    <t>Новорођени</t>
  </si>
  <si>
    <t>Вакцинисани</t>
  </si>
  <si>
    <t>Београдски</t>
  </si>
  <si>
    <t>Мачвански</t>
  </si>
  <si>
    <t>Колубарски</t>
  </si>
  <si>
    <t>Подунавски</t>
  </si>
  <si>
    <t>Браничевски</t>
  </si>
  <si>
    <t>Шумадисјки</t>
  </si>
  <si>
    <t>Поморавски</t>
  </si>
  <si>
    <t>Борски</t>
  </si>
  <si>
    <t>Зајечарски</t>
  </si>
  <si>
    <t>Златиборски</t>
  </si>
  <si>
    <t>Моравички</t>
  </si>
  <si>
    <t>Рашки</t>
  </si>
  <si>
    <t>Нишавски</t>
  </si>
  <si>
    <t>Пиротски</t>
  </si>
  <si>
    <t>Јабланички</t>
  </si>
  <si>
    <t>Пчињски</t>
  </si>
  <si>
    <t>Европски регион</t>
  </si>
  <si>
    <t>Мађарска</t>
  </si>
  <si>
    <t>-</t>
  </si>
  <si>
    <t>Бугарска</t>
  </si>
  <si>
    <t>Румунија</t>
  </si>
  <si>
    <t>Италија</t>
  </si>
  <si>
    <t>Француска</t>
  </si>
  <si>
    <t>Србија</t>
  </si>
  <si>
    <t>Година</t>
  </si>
  <si>
    <t>КОСОВО И МЕТОХИЈА</t>
  </si>
  <si>
    <t>оболели</t>
  </si>
  <si>
    <t>умрли</t>
  </si>
  <si>
    <t>вакцинални</t>
  </si>
  <si>
    <t>дивљи</t>
  </si>
  <si>
    <t>непознато</t>
  </si>
  <si>
    <t>Укупно</t>
  </si>
  <si>
    <t>БОЛЕСТ</t>
  </si>
  <si>
    <t>Дечија парализа</t>
  </si>
  <si>
    <t>инциденција</t>
  </si>
  <si>
    <t>Дифтерија</t>
  </si>
  <si>
    <t>Тетанус укупно</t>
  </si>
  <si>
    <t>Тетанус новорођенчади**</t>
  </si>
  <si>
    <t>Велики кашаљ</t>
  </si>
  <si>
    <t>Заушци</t>
  </si>
  <si>
    <t>Мале богиње</t>
  </si>
  <si>
    <t>Рубела</t>
  </si>
  <si>
    <t>Хепатитис Б</t>
  </si>
  <si>
    <t>Узраст</t>
  </si>
  <si>
    <t>Tetanus alius</t>
  </si>
  <si>
    <t>Мt</t>
  </si>
  <si>
    <t>Lt%</t>
  </si>
  <si>
    <t>Централна Србија</t>
  </si>
  <si>
    <t>1 до 6</t>
  </si>
  <si>
    <t>7 до 19</t>
  </si>
  <si>
    <t>20 до 59</t>
  </si>
  <si>
    <t>60 &gt;</t>
  </si>
  <si>
    <t>укупно</t>
  </si>
  <si>
    <t>Војводина</t>
  </si>
  <si>
    <t>Република Србија</t>
  </si>
  <si>
    <t>Morbilli</t>
  </si>
  <si>
    <t>Parotitis epidemica</t>
  </si>
  <si>
    <t>Pertussis</t>
  </si>
  <si>
    <t>Rubella</t>
  </si>
  <si>
    <t>Оболели</t>
  </si>
  <si>
    <t xml:space="preserve"> нп</t>
  </si>
  <si>
    <t>Вакцина/месец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</si>
  <si>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</si>
  <si>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</si>
  <si>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</si>
  <si>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</si>
  <si>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</si>
  <si>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</si>
  <si>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</si>
  <si>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</si>
  <si>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</si>
  <si>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</si>
  <si>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</si>
  <si>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</si>
  <si>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Жута грозница</t>
  </si>
  <si>
    <t>Трбушни тифус</t>
  </si>
  <si>
    <t>Тетанус</t>
  </si>
  <si>
    <t>Мале богиње заушке и рубела</t>
  </si>
  <si>
    <t>Апликована само вакцина</t>
  </si>
  <si>
    <t>Укупно вакц.</t>
  </si>
  <si>
    <t>HRIG+ вакцина</t>
  </si>
  <si>
    <t>Укупан број повређених</t>
  </si>
  <si>
    <t>Општина</t>
  </si>
  <si>
    <t xml:space="preserve">Укупан број лица којима је апликован HTIg </t>
  </si>
  <si>
    <t>Бр. oзлеђених</t>
  </si>
  <si>
    <t xml:space="preserve">Број  лица којима су  апликоване 3 дозе вакцине + HTIg </t>
  </si>
  <si>
    <t>Укупно вакцинисани</t>
  </si>
  <si>
    <t>Имунизовани</t>
  </si>
  <si>
    <t>Ревакц.</t>
  </si>
  <si>
    <t>Инциденц.</t>
  </si>
  <si>
    <t>Инциденц</t>
  </si>
  <si>
    <t xml:space="preserve">Број повређених лица која су потпуно вакц. одн. ревакц. а код којих је прошло више од 10 год. од последње примљене дозе вакцине (1 доза вакцине + HTIg) </t>
  </si>
  <si>
    <t>Укупно апликовано доза вакцине</t>
  </si>
  <si>
    <t>Бр. пpеекспозиционо заштићених</t>
  </si>
  <si>
    <t>Шумадијски</t>
  </si>
  <si>
    <t>Севернобачки</t>
  </si>
  <si>
    <t>Средњебанатски</t>
  </si>
  <si>
    <t>Севернобанатски</t>
  </si>
  <si>
    <t>Јужнобанатски</t>
  </si>
  <si>
    <t>Западнобачки</t>
  </si>
  <si>
    <t>Јужнобачки</t>
  </si>
  <si>
    <t>Аплик.</t>
  </si>
  <si>
    <t>Залихе</t>
  </si>
  <si>
    <t>Хепатитис А</t>
  </si>
  <si>
    <t>Oпштина</t>
  </si>
  <si>
    <t>Крагујевац</t>
  </si>
  <si>
    <t>Рековац</t>
  </si>
  <si>
    <t>Зајечар</t>
  </si>
  <si>
    <t>Пријепоље</t>
  </si>
  <si>
    <t>Ужице</t>
  </si>
  <si>
    <t>Чачак</t>
  </si>
  <si>
    <t>Лучани</t>
  </si>
  <si>
    <t>Ниш</t>
  </si>
  <si>
    <t>Прокупље</t>
  </si>
  <si>
    <t>Пирот</t>
  </si>
  <si>
    <t>Лесковац</t>
  </si>
  <si>
    <t>Медвеђа</t>
  </si>
  <si>
    <t>Суботица</t>
  </si>
  <si>
    <t>Зрењанин</t>
  </si>
  <si>
    <t>Житиште</t>
  </si>
  <si>
    <t>Kикинда</t>
  </si>
  <si>
    <t>Чока</t>
  </si>
  <si>
    <t>Сомбор</t>
  </si>
  <si>
    <t>Нови Сад</t>
  </si>
  <si>
    <t>Зајечарски и Борски</t>
  </si>
  <si>
    <t>Рума</t>
  </si>
  <si>
    <t>Панчево</t>
  </si>
  <si>
    <t>Тител</t>
  </si>
  <si>
    <t>Краљево</t>
  </si>
  <si>
    <t>Топола</t>
  </si>
  <si>
    <t>Гаџин Хан</t>
  </si>
  <si>
    <t>Блаце</t>
  </si>
  <si>
    <t>Босилеград</t>
  </si>
  <si>
    <t>Доња Гуштерица</t>
  </si>
  <si>
    <t>Пећ</t>
  </si>
  <si>
    <t>Лајковац</t>
  </si>
  <si>
    <t>Љиг</t>
  </si>
  <si>
    <t>Лозница</t>
  </si>
  <si>
    <t>Љубовија</t>
  </si>
  <si>
    <t>Смедерево</t>
  </si>
  <si>
    <t>Петровац</t>
  </si>
  <si>
    <t>Ћуприја</t>
  </si>
  <si>
    <t>Гњилане</t>
  </si>
  <si>
    <t>Ковачица</t>
  </si>
  <si>
    <t>Пећинци</t>
  </si>
  <si>
    <t>Мајданпек</t>
  </si>
  <si>
    <t>Димитровград</t>
  </si>
  <si>
    <t>Александровац</t>
  </si>
  <si>
    <t>Звездара</t>
  </si>
  <si>
    <t>Сопот</t>
  </si>
  <si>
    <t>Раковица</t>
  </si>
  <si>
    <t>Лазаревац</t>
  </si>
  <si>
    <t>Обреновац</t>
  </si>
  <si>
    <t>Младеновац</t>
  </si>
  <si>
    <t>Београдски округ</t>
  </si>
  <si>
    <t>Богатић</t>
  </si>
  <si>
    <t>Владимирци</t>
  </si>
  <si>
    <t>Коцељева</t>
  </si>
  <si>
    <t>Крупањ</t>
  </si>
  <si>
    <t>Шабац</t>
  </si>
  <si>
    <t>Мачвански округ</t>
  </si>
  <si>
    <t>Мионица</t>
  </si>
  <si>
    <t>Осечина</t>
  </si>
  <si>
    <t>Уб</t>
  </si>
  <si>
    <t>Ваљево</t>
  </si>
  <si>
    <t>Колубарски округ</t>
  </si>
  <si>
    <t>Велика Плана</t>
  </si>
  <si>
    <t>Смедеревска Паланка</t>
  </si>
  <si>
    <t>Подунавски округ</t>
  </si>
  <si>
    <t>Велико Градиште</t>
  </si>
  <si>
    <t>Голубац</t>
  </si>
  <si>
    <t>Жабари</t>
  </si>
  <si>
    <t>Жагубица</t>
  </si>
  <si>
    <t>Кучево</t>
  </si>
  <si>
    <t>Мало Црниће</t>
  </si>
  <si>
    <t>Пожаревац</t>
  </si>
  <si>
    <t>Браничевски округ</t>
  </si>
  <si>
    <t>Аранђеловац</t>
  </si>
  <si>
    <t>Баточина</t>
  </si>
  <si>
    <t>Кнић</t>
  </si>
  <si>
    <t>Лапово</t>
  </si>
  <si>
    <t>Рача</t>
  </si>
  <si>
    <t>Шумадијски округ</t>
  </si>
  <si>
    <t>Деспотовац</t>
  </si>
  <si>
    <t>Јагодина</t>
  </si>
  <si>
    <t>Параћин</t>
  </si>
  <si>
    <t>Свилајнац</t>
  </si>
  <si>
    <t>Поморавски округ</t>
  </si>
  <si>
    <t>Бор</t>
  </si>
  <si>
    <t>Кладово</t>
  </si>
  <si>
    <t>Неготин</t>
  </si>
  <si>
    <t>Борски округ</t>
  </si>
  <si>
    <t>Бољевац</t>
  </si>
  <si>
    <t>Књажевац</t>
  </si>
  <si>
    <t>Зајечарски округ</t>
  </si>
  <si>
    <t>Ариље</t>
  </si>
  <si>
    <t>Косјерић</t>
  </si>
  <si>
    <t>Пожега</t>
  </si>
  <si>
    <t>Прибој</t>
  </si>
  <si>
    <t>Сјеница</t>
  </si>
  <si>
    <t>Чајетина</t>
  </si>
  <si>
    <t>Златиборски округ</t>
  </si>
  <si>
    <t>Г.Милановац</t>
  </si>
  <si>
    <t>Ивањица</t>
  </si>
  <si>
    <t>Моравички округ</t>
  </si>
  <si>
    <t>Рашка</t>
  </si>
  <si>
    <t>Нови Пазар</t>
  </si>
  <si>
    <t>Врњачка Бања</t>
  </si>
  <si>
    <t>Tутин</t>
  </si>
  <si>
    <t>Рашки округ</t>
  </si>
  <si>
    <t>Брус</t>
  </si>
  <si>
    <t>Крушевац</t>
  </si>
  <si>
    <t>Трстеник</t>
  </si>
  <si>
    <t>Ћићевац</t>
  </si>
  <si>
    <t>Варварин</t>
  </si>
  <si>
    <t>Расински округ</t>
  </si>
  <si>
    <t>Алексинац</t>
  </si>
  <si>
    <t>Дољевац</t>
  </si>
  <si>
    <t>Мерошина</t>
  </si>
  <si>
    <t>Ражањ</t>
  </si>
  <si>
    <t>Сврљиг</t>
  </si>
  <si>
    <t>Сокобања</t>
  </si>
  <si>
    <t>Нишавски округ</t>
  </si>
  <si>
    <t>Житорађа</t>
  </si>
  <si>
    <t>Куршумлија</t>
  </si>
  <si>
    <t>Топлички округ</t>
  </si>
  <si>
    <t>Бабушница</t>
  </si>
  <si>
    <t>Бела Паланка</t>
  </si>
  <si>
    <t>Пиротски округ</t>
  </si>
  <si>
    <t>Бојник</t>
  </si>
  <si>
    <t>Власотинце</t>
  </si>
  <si>
    <t>Лебане</t>
  </si>
  <si>
    <t>Црна Трава</t>
  </si>
  <si>
    <t>Јабланички округ</t>
  </si>
  <si>
    <t>Бујановац</t>
  </si>
  <si>
    <t>Владичин Хан</t>
  </si>
  <si>
    <t>Врање</t>
  </si>
  <si>
    <t>Прешево</t>
  </si>
  <si>
    <t>Сурдулица</t>
  </si>
  <si>
    <t>Трговиште</t>
  </si>
  <si>
    <t>Пчињски округ</t>
  </si>
  <si>
    <t>У К У П Н О</t>
  </si>
  <si>
    <t>Бачка Топола</t>
  </si>
  <si>
    <t>Мали Иђош</t>
  </si>
  <si>
    <t>Сечањ</t>
  </si>
  <si>
    <t>Нови Бечеј</t>
  </si>
  <si>
    <t>Кикинда</t>
  </si>
  <si>
    <t>Н. Кнежевац</t>
  </si>
  <si>
    <t>Сента</t>
  </si>
  <si>
    <t>Кањижа</t>
  </si>
  <si>
    <t>Ада</t>
  </si>
  <si>
    <t xml:space="preserve"> Чока </t>
  </si>
  <si>
    <t>Алибунар</t>
  </si>
  <si>
    <t>БелаЦрква</t>
  </si>
  <si>
    <t>Вршац</t>
  </si>
  <si>
    <t>Ковин</t>
  </si>
  <si>
    <t>Опово</t>
  </si>
  <si>
    <t>Пландиште</t>
  </si>
  <si>
    <t>Апатин</t>
  </si>
  <si>
    <t>Кула</t>
  </si>
  <si>
    <t>Оџаци</t>
  </si>
  <si>
    <t>Бач</t>
  </si>
  <si>
    <t>Бачка Паланка</t>
  </si>
  <si>
    <t>Бачки Петровац</t>
  </si>
  <si>
    <t>Бечеј</t>
  </si>
  <si>
    <t>Беочин</t>
  </si>
  <si>
    <t>Србобран</t>
  </si>
  <si>
    <t>Темерин</t>
  </si>
  <si>
    <t>Врбас</t>
  </si>
  <si>
    <t>Жабаљ</t>
  </si>
  <si>
    <t>Инђија</t>
  </si>
  <si>
    <t>Ириг</t>
  </si>
  <si>
    <t>Шид</t>
  </si>
  <si>
    <t>Стара Пазова</t>
  </si>
  <si>
    <t>Сремски округ</t>
  </si>
  <si>
    <t xml:space="preserve">    У К У П Н О</t>
  </si>
  <si>
    <t xml:space="preserve">Велико Градиште </t>
  </si>
  <si>
    <t>Дист.</t>
  </si>
  <si>
    <t>Растур</t>
  </si>
  <si>
    <t>Српске енклаве КиМ</t>
  </si>
  <si>
    <t>Вакцина против беснила</t>
  </si>
  <si>
    <t>Вакцина против грипа</t>
  </si>
  <si>
    <t>Преостало</t>
  </si>
  <si>
    <t>Српске енклаве на КиМ</t>
  </si>
  <si>
    <t>MORBILLI</t>
  </si>
  <si>
    <t>PAROTITIS EPIDEMICA</t>
  </si>
  <si>
    <t>PERTUSSIS</t>
  </si>
  <si>
    <t>RUBELLA</t>
  </si>
  <si>
    <t>Вакцин.</t>
  </si>
  <si>
    <t>Невакцин.</t>
  </si>
  <si>
    <t>Укупно об.</t>
  </si>
  <si>
    <t>30&gt;</t>
  </si>
  <si>
    <t>Клиничке индикације</t>
  </si>
  <si>
    <t>Епидемиолошке индикације</t>
  </si>
  <si>
    <t>геронтолошки центри</t>
  </si>
  <si>
    <t>Регион</t>
  </si>
  <si>
    <t xml:space="preserve">Број лица која су ревакцинисана </t>
  </si>
  <si>
    <t xml:space="preserve">Шабац </t>
  </si>
  <si>
    <t>Ср.Митровица</t>
  </si>
  <si>
    <t>невакцин.</t>
  </si>
  <si>
    <t xml:space="preserve"> </t>
  </si>
  <si>
    <t>1999**</t>
  </si>
  <si>
    <t>2000**</t>
  </si>
  <si>
    <t>2001**</t>
  </si>
  <si>
    <t>2002**</t>
  </si>
  <si>
    <t>2003**</t>
  </si>
  <si>
    <t>2004**</t>
  </si>
  <si>
    <t>2005**</t>
  </si>
  <si>
    <t>2006**</t>
  </si>
  <si>
    <t>2007**</t>
  </si>
  <si>
    <t>2008**</t>
  </si>
  <si>
    <t>2009**</t>
  </si>
  <si>
    <t>2011**</t>
  </si>
  <si>
    <t>2010**</t>
  </si>
  <si>
    <t>2012**</t>
  </si>
  <si>
    <t>2013**</t>
  </si>
  <si>
    <t>**без података за Косово и Метохију</t>
  </si>
  <si>
    <t>Број</t>
  </si>
  <si>
    <t>Стопа</t>
  </si>
  <si>
    <t>0,09</t>
  </si>
  <si>
    <t>0,52</t>
  </si>
  <si>
    <t>0,61</t>
  </si>
  <si>
    <t>1,79</t>
  </si>
  <si>
    <t>0,99</t>
  </si>
  <si>
    <t>1,27</t>
  </si>
  <si>
    <t>1,1</t>
  </si>
  <si>
    <t>1,86</t>
  </si>
  <si>
    <t>0,76</t>
  </si>
  <si>
    <t>1,4</t>
  </si>
  <si>
    <t>1,7</t>
  </si>
  <si>
    <t>0,7</t>
  </si>
  <si>
    <t>1,44</t>
  </si>
  <si>
    <t>0,10</t>
  </si>
  <si>
    <t>0,29</t>
  </si>
  <si>
    <t>0,48</t>
  </si>
  <si>
    <t>1,24</t>
  </si>
  <si>
    <t>1,0</t>
  </si>
  <si>
    <t>2,1</t>
  </si>
  <si>
    <t>0,93</t>
  </si>
  <si>
    <t>1,2</t>
  </si>
  <si>
    <t>1,5</t>
  </si>
  <si>
    <t>1,9</t>
  </si>
  <si>
    <t xml:space="preserve">Војводина  </t>
  </si>
  <si>
    <t>0,28</t>
  </si>
  <si>
    <t>3,69</t>
  </si>
  <si>
    <t>1,70</t>
  </si>
  <si>
    <t>2,83</t>
  </si>
  <si>
    <t>1,48</t>
  </si>
  <si>
    <t>1,18</t>
  </si>
  <si>
    <t>1,55</t>
  </si>
  <si>
    <t>0,31</t>
  </si>
  <si>
    <t>0,92</t>
  </si>
  <si>
    <t>0,6</t>
  </si>
  <si>
    <t>1,28</t>
  </si>
  <si>
    <t>1,05</t>
  </si>
  <si>
    <t>Косово и Метохија</t>
  </si>
  <si>
    <t>0,14</t>
  </si>
  <si>
    <t>0,97</t>
  </si>
  <si>
    <t>1,66</t>
  </si>
  <si>
    <t>Индикатор</t>
  </si>
  <si>
    <t>Циљ</t>
  </si>
  <si>
    <t>2006</t>
  </si>
  <si>
    <t>2007</t>
  </si>
  <si>
    <t>2008</t>
  </si>
  <si>
    <t>2009</t>
  </si>
  <si>
    <t>2010</t>
  </si>
  <si>
    <t>2011</t>
  </si>
  <si>
    <t>2012</t>
  </si>
  <si>
    <t>2013</t>
  </si>
  <si>
    <t>88,8</t>
  </si>
  <si>
    <t>96</t>
  </si>
  <si>
    <t>99</t>
  </si>
  <si>
    <t>98</t>
  </si>
  <si>
    <t>Потпуност извештавања</t>
  </si>
  <si>
    <t>97</t>
  </si>
  <si>
    <t>100</t>
  </si>
  <si>
    <t>Број пријављених случајева АФП</t>
  </si>
  <si>
    <t>22</t>
  </si>
  <si>
    <t>9</t>
  </si>
  <si>
    <t>13</t>
  </si>
  <si>
    <t>17</t>
  </si>
  <si>
    <t>20</t>
  </si>
  <si>
    <t>8</t>
  </si>
  <si>
    <t>15</t>
  </si>
  <si>
    <t>Стопа АФП</t>
  </si>
  <si>
    <t>1,73</t>
  </si>
  <si>
    <t>1,57</t>
  </si>
  <si>
    <t>0,67</t>
  </si>
  <si>
    <r>
      <t xml:space="preserve">АФП пријаве за </t>
    </r>
    <r>
      <rPr>
        <u val="single"/>
        <sz val="11"/>
        <rFont val="TimesRoman"/>
        <family val="0"/>
      </rPr>
      <t>&lt;</t>
    </r>
    <r>
      <rPr>
        <sz val="11"/>
        <rFont val="TimesRoman"/>
        <family val="0"/>
      </rPr>
      <t xml:space="preserve"> 7 дана од појаве</t>
    </r>
  </si>
  <si>
    <t>82,3</t>
  </si>
  <si>
    <t>80,0</t>
  </si>
  <si>
    <t>92,3</t>
  </si>
  <si>
    <t>63,6</t>
  </si>
  <si>
    <t>55,5</t>
  </si>
  <si>
    <t>64,8</t>
  </si>
  <si>
    <t>65</t>
  </si>
  <si>
    <t>50</t>
  </si>
  <si>
    <t>58,8</t>
  </si>
  <si>
    <t>73</t>
  </si>
  <si>
    <r>
      <t xml:space="preserve">АФП испитани за </t>
    </r>
    <r>
      <rPr>
        <u val="single"/>
        <sz val="11"/>
        <rFont val="TimesRoman"/>
        <family val="0"/>
      </rPr>
      <t>&lt;</t>
    </r>
    <r>
      <rPr>
        <sz val="11"/>
        <rFont val="TimesRoman"/>
        <family val="0"/>
      </rPr>
      <t xml:space="preserve">48 сати  </t>
    </r>
  </si>
  <si>
    <t>95</t>
  </si>
  <si>
    <r>
      <t xml:space="preserve">АФП са 2 узорка </t>
    </r>
    <r>
      <rPr>
        <u val="single"/>
        <sz val="11"/>
        <rFont val="TimesRoman"/>
        <family val="0"/>
      </rPr>
      <t>&lt;</t>
    </r>
    <r>
      <rPr>
        <sz val="11"/>
        <rFont val="TimesRoman"/>
        <family val="0"/>
      </rPr>
      <t>14 дана од појаве парализе</t>
    </r>
  </si>
  <si>
    <t>90,5</t>
  </si>
  <si>
    <t>93,3</t>
  </si>
  <si>
    <t>90</t>
  </si>
  <si>
    <t>77,7</t>
  </si>
  <si>
    <t>94,1</t>
  </si>
  <si>
    <t>87,5</t>
  </si>
  <si>
    <t>88,2</t>
  </si>
  <si>
    <t>93</t>
  </si>
  <si>
    <t>АФП са два адекватна узорка**</t>
  </si>
  <si>
    <t>87</t>
  </si>
  <si>
    <t>Проценат узорака који су примљени у добром стању</t>
  </si>
  <si>
    <t>69,0</t>
  </si>
  <si>
    <t>Узорци примљени у лабораторију унутар 3 дана од узимања</t>
  </si>
  <si>
    <t xml:space="preserve"> 62,5</t>
  </si>
  <si>
    <t>68,7</t>
  </si>
  <si>
    <t>70,5</t>
  </si>
  <si>
    <t>86</t>
  </si>
  <si>
    <t>Проценат АФП са изолацијом неполио ентеровируса</t>
  </si>
  <si>
    <t>6,7</t>
  </si>
  <si>
    <t>0</t>
  </si>
  <si>
    <t>АФП са контролом у року 60 дана</t>
  </si>
  <si>
    <t>62,5</t>
  </si>
  <si>
    <t xml:space="preserve"> 58,8</t>
  </si>
  <si>
    <t>46,7</t>
  </si>
  <si>
    <t>46,1</t>
  </si>
  <si>
    <t>59</t>
  </si>
  <si>
    <t>44,4</t>
  </si>
  <si>
    <t>53,8</t>
  </si>
  <si>
    <t>52,9</t>
  </si>
  <si>
    <t>30</t>
  </si>
  <si>
    <t>37,5</t>
  </si>
  <si>
    <t>47</t>
  </si>
  <si>
    <t>Укупно АФП са контролом</t>
  </si>
  <si>
    <t>83,0</t>
  </si>
  <si>
    <t>92,0</t>
  </si>
  <si>
    <t>48,0</t>
  </si>
  <si>
    <t>АФП са финалном класифик. у року од 90 дана</t>
  </si>
  <si>
    <t>61,9</t>
  </si>
  <si>
    <t>5,9</t>
  </si>
  <si>
    <t>0,0</t>
  </si>
  <si>
    <t>72,7</t>
  </si>
  <si>
    <t>84,6</t>
  </si>
  <si>
    <t>70,6</t>
  </si>
  <si>
    <t>50,0</t>
  </si>
  <si>
    <t>41,2</t>
  </si>
  <si>
    <t>60</t>
  </si>
  <si>
    <t>АФП са клиничком дијагнозом</t>
  </si>
  <si>
    <t>87,0</t>
  </si>
  <si>
    <t>38,0</t>
  </si>
  <si>
    <t>ИНДЕКС КВАЛИТЕТА НАДЗОРА</t>
  </si>
  <si>
    <t>0,80</t>
  </si>
  <si>
    <t>0,50</t>
  </si>
  <si>
    <t>0,74</t>
  </si>
  <si>
    <t>0,94</t>
  </si>
  <si>
    <t>1</t>
  </si>
  <si>
    <t>0,82</t>
  </si>
  <si>
    <t>0,90</t>
  </si>
  <si>
    <t>0,59</t>
  </si>
  <si>
    <t>0,88</t>
  </si>
  <si>
    <t>0,87</t>
  </si>
  <si>
    <t xml:space="preserve">1,57 </t>
  </si>
  <si>
    <t>2000*</t>
  </si>
  <si>
    <t>2014**</t>
  </si>
  <si>
    <t>1,56</t>
  </si>
  <si>
    <t xml:space="preserve">1,08 </t>
  </si>
  <si>
    <t xml:space="preserve">                                                                                   Година</t>
  </si>
  <si>
    <t>2014</t>
  </si>
  <si>
    <t>16</t>
  </si>
  <si>
    <t>75</t>
  </si>
  <si>
    <t>93,7</t>
  </si>
  <si>
    <t>Хепатитис А+Б</t>
  </si>
  <si>
    <t xml:space="preserve"> Вождовац</t>
  </si>
  <si>
    <t xml:space="preserve"> Врачар</t>
  </si>
  <si>
    <t xml:space="preserve"> Земун</t>
  </si>
  <si>
    <t xml:space="preserve"> Нови Београд</t>
  </si>
  <si>
    <t xml:space="preserve"> Палилула</t>
  </si>
  <si>
    <t xml:space="preserve"> Чукарица       </t>
  </si>
  <si>
    <t xml:space="preserve"> Гроцка</t>
  </si>
  <si>
    <t xml:space="preserve"> Барајево</t>
  </si>
  <si>
    <t>*2015</t>
  </si>
  <si>
    <t>2015**</t>
  </si>
  <si>
    <t>1,07</t>
  </si>
  <si>
    <t>1,80</t>
  </si>
  <si>
    <t>2015</t>
  </si>
  <si>
    <t>11</t>
  </si>
  <si>
    <t>91</t>
  </si>
  <si>
    <t>81,8</t>
  </si>
  <si>
    <t>27,3</t>
  </si>
  <si>
    <t>45,5</t>
  </si>
  <si>
    <t>Рашки ЗЈЗ Краљево</t>
  </si>
  <si>
    <t>Рашки ЗЈЗ Н.Пазар</t>
  </si>
  <si>
    <t>2016**</t>
  </si>
  <si>
    <t>*2016</t>
  </si>
  <si>
    <t>1,06</t>
  </si>
  <si>
    <t>2016</t>
  </si>
  <si>
    <t>10</t>
  </si>
  <si>
    <t>80</t>
  </si>
  <si>
    <t>40</t>
  </si>
  <si>
    <t>0,78</t>
  </si>
  <si>
    <t>ИЗВЕШТАЈ О СПРОВЕДЕНОЈ ИМУНИЗАЦИЈИ ПРОТИВ ДЕЧИЈЕ ПАРАЛИЗЕ ПО ОКРУЗИМА НА ТЕРИТОРИЈИ РЕПУБЛИКЕ СРБИЈЕ У  2017. ГОДИНИ</t>
  </si>
  <si>
    <t>ИЗВЕШТАЈ О СПРОВЕДЕНОЈ ИМУНИЗАЦИЈИ ПРОТИВ ДЕЧИЈЕ ПАРАЛИЗЕ ПО ОПШТИНАМА У ЦЕНТРАЛНОЈ СРБИЈИ У 2017. ГОДИНИ</t>
  </si>
  <si>
    <t>ИЗВЕШТАЈ О СПРОВЕДЕНОЈ ИМУНИЗАЦИЈИ ПРОТИВ ДЕЧИЈЕ ПАРАЛИЗЕ ПО ОПШТИНАМА У ВОЈВОДИНИ У 2017. ГОДИНИ</t>
  </si>
  <si>
    <t>ПРАВОВРЕМЕНОСТ   ДТаП-ИПВ-ХиБ ВАКЦИНАЦИЈОМ   (деца рођена 2016. год. и вакцинисана унутар првих 6 месеци живота)</t>
  </si>
  <si>
    <t>ИЗВЕШТАЈ О СПРОВЕДЕНОЈ ИМУНИЗАЦИЈИ ПРОТИВ МАЛИХ БОГИЊА, ЗАУШАКА И РУБЕЛЕ  ПО ОПШТИНАМА У ЦЕНТРАЛНОЈ СРБИЈИ У 2017. ГОДИНИ</t>
  </si>
  <si>
    <t>ИЗВЕШТАЈ О СПРОВЕДЕНОЈ  ИМУНИЗАЦИЈИ ПРОТИВ ДИФТЕРИЈЕ, ТЕТАНУСА И ВЕЛИКОГ КАШЉА ПО ОПШТИНАМА НА КОСОВУ И МЕТОХИЈИ У 2017. ГОДИНИ</t>
  </si>
  <si>
    <t>ИЗВЕШТАЈ О СПРОВЕДЕНОЈ ИМУНИЗАЦИЈИ ПРОТИВ ДИФТЕРИЈЕ, ТЕТАНУСА И ВЕЛИКОГ КАШЉА ПО ОПШТИНАМА У ВОЈВОДИНИ У 2017. ГОДИНИ</t>
  </si>
  <si>
    <t>ИЗВЕШТАЈ О СПРОВЕДЕНОЈ ИМУНИЗАЦИЈИ ПРОТИВ ДИФТЕРИЈЕ, ТЕТАНУСА И ВЕЛИКОГ КАШЉА ПО ОПШТИНАМА У ЦЕНТРAЛНОJ  СРБИЈИ У 2017. ГОДИНИ</t>
  </si>
  <si>
    <t>ИЗВЕШТАЈ О СПРОВЕДЕНОЈ ИМУНИЗАЦИЈИ ПРОТИВ ДИФТЕРИЈЕ, ТЕТАНУСА И ВЕЛИКОГ КАШЉА ПО ОКРУЗИМА НА ТЕРИТОРИЈИ РЕПУБЛИКЕ СРБИЈЕ У 2017. ГОДИНИ</t>
  </si>
  <si>
    <t>ИЗВЕШТАЈ О СПРОВЕДЕНОЈ ИМУНИЗАЦИЈИ ПРОТИВ ДЕЧИЈЕ ПАРАЛИЗЕ ПО ОПШТИНАМА НА КОСОВУ И МЕТОХИЈИ У 2017. ГОДИНИ</t>
  </si>
  <si>
    <t>2017**</t>
  </si>
  <si>
    <t>ВАКЦИНАЛНИ СТАТУС ОБОЛЕЛИХ ОД ВАКЦИНАМА ПРЕВЕНТАБИЛНИХ БОЛЕСТИ НА ПОДРУЧЈУ  РЕПУБЛИКЕ СРБИЈЕ У 2017. ГОДИНИ</t>
  </si>
  <si>
    <t>Прилужје Oбилић</t>
  </si>
  <si>
    <t>РЕЗУЛТАТИ СПРОВЕДЕНИХ ИМУНИЗАЦИЈА (%) У РЕПУБЛИЦИ СРБИЈИ У 2016. И 2017. ГОДИНИ</t>
  </si>
  <si>
    <t>*2017</t>
  </si>
  <si>
    <t>РЕЗУЛТАТИ СПРОВЕДЕНИХ ИМУНИЗАЦИЈА (%) У РЕПУБЛИЦИ СРБИЈИ У ПЕРИОДУ ОД  2007. ДО 2017.  ГОДИНЕ</t>
  </si>
  <si>
    <t>РЕЗУЛТАТИ СПРОВЕДЕНИХ ИМУНИЗАЦИЈА У РЕПУБЛИЦИ СРБИЈИ У  2017. ГОДИНИ</t>
  </si>
  <si>
    <t>ПРОЦЕЊЕН И ЗВАНИЧАН ОБУХВАТ ВАКЦИНАЦИЈОМ СА ДTаП И ИПВ  У РЕПУБЛИЦИ СРБИЈИ ПО ОКРУЗИМА У  2017. ГОДИНИ</t>
  </si>
  <si>
    <t>ПРОЦЕЊЕН ОБУХВАТ ИМУНИЗАЦИЈОМ СА ДТаП1, ИПВ1  И ММР У РЕПУБЛИЦИ СРБИЈИ ПО OKРУЗИМА У 2017. ГОДИНИ</t>
  </si>
  <si>
    <t>0,98</t>
  </si>
  <si>
    <t>0,36</t>
  </si>
  <si>
    <t>2017</t>
  </si>
  <si>
    <t>0,49</t>
  </si>
  <si>
    <t>ПРОЦЕЊЕН И ЗВАНИЧАН ОБУХВАТ ИМУНИЗАЦИЈОМ У РЕПУБЛИЦИ СРБИЈИ У 2017. ГОДИНИ</t>
  </si>
  <si>
    <t>DT ревакцинација 2.</t>
  </si>
  <si>
    <t>dT ревакцинација 3.</t>
  </si>
  <si>
    <t>OPV ревакцинација 3.</t>
  </si>
  <si>
    <t>MMR вакцинација</t>
  </si>
  <si>
    <t>ММR ревакцинација 7. г.</t>
  </si>
  <si>
    <t>IPV 3/DTаP-IPV-HiB</t>
  </si>
  <si>
    <t xml:space="preserve"> bOPV ревакц. 7. г</t>
  </si>
  <si>
    <t>bOPV ревакц. 14. г</t>
  </si>
  <si>
    <t>DTaP-IPV-HiB рев.1</t>
  </si>
  <si>
    <t>DTaP-IPV-HiB</t>
  </si>
  <si>
    <t xml:space="preserve"> Ревакцинација     DTaP-IPV-HiB     
у 2. години</t>
  </si>
  <si>
    <t>Мали Зворник</t>
  </si>
  <si>
    <t>Савски венац</t>
  </si>
  <si>
    <t xml:space="preserve"> Стари град</t>
  </si>
  <si>
    <t>Нова Варош</t>
  </si>
  <si>
    <t>Бајна Башта</t>
  </si>
  <si>
    <t>Косовска Митровица</t>
  </si>
  <si>
    <t>Горњи Милановац</t>
  </si>
  <si>
    <t>Р.б.</t>
  </si>
  <si>
    <t xml:space="preserve"> Исток – Осојане</t>
  </si>
  <si>
    <t xml:space="preserve">Ораховац – Велика Хоча </t>
  </si>
  <si>
    <t>ММR ревкц. 7. г.</t>
  </si>
  <si>
    <t>правовремено вакц.</t>
  </si>
  <si>
    <t>ММR ревакц. 7. г.</t>
  </si>
  <si>
    <t>ММR вакцинација</t>
  </si>
  <si>
    <t>% вакцинисаних</t>
  </si>
  <si>
    <t>Рашки ЗЈЗ Нови Пазар</t>
  </si>
  <si>
    <t>DT</t>
  </si>
  <si>
    <t>dT</t>
  </si>
  <si>
    <r>
      <rPr>
        <b/>
        <sz val="10"/>
        <rFont val="Times New Roman"/>
        <family val="1"/>
      </rPr>
      <t>Извор:</t>
    </r>
    <r>
      <rPr>
        <sz val="10"/>
        <rFont val="Times New Roman"/>
        <family val="1"/>
      </rPr>
      <t xml:space="preserve"> http / /WWW3.Who.int /whosis</t>
    </r>
  </si>
  <si>
    <t>Непознaто</t>
  </si>
  <si>
    <t>7–9</t>
  </si>
  <si>
    <t>10–14</t>
  </si>
  <si>
    <t>15–19</t>
  </si>
  <si>
    <t>20–29</t>
  </si>
  <si>
    <t>Ученици и студуденти  здрав. струке</t>
  </si>
  <si>
    <t>Здрав. радници</t>
  </si>
  <si>
    <t>Инсулин зависни дијабетичари</t>
  </si>
  <si>
    <t xml:space="preserve">Број повређених лица која нису вакц. која су непотпуно вакц. или немају доказе о вакцинацији </t>
  </si>
  <si>
    <t>6 месеци  до 4 године</t>
  </si>
  <si>
    <t>од 20 до 64 године</t>
  </si>
  <si>
    <t>65 и више година</t>
  </si>
  <si>
    <t>Установе соц. заштите</t>
  </si>
  <si>
    <t>Менинг. менингитис А+Ц</t>
  </si>
  <si>
    <t>Резултат лаб. испитивања у року од 28 дана</t>
  </si>
  <si>
    <t>** адекватан узорак = узорак столице узет унутар 14 дана од почетка парализе и примљен у „добром стању”</t>
  </si>
  <si>
    <t>Рашки ЗЈЗ Kраљево</t>
  </si>
  <si>
    <t>Срп.енклаве на КиМ</t>
  </si>
  <si>
    <t>MMR</t>
  </si>
  <si>
    <t xml:space="preserve">TT </t>
  </si>
  <si>
    <t>Varičela</t>
  </si>
  <si>
    <t>Пропуштена годишта</t>
  </si>
  <si>
    <t>Број вакцинисаних првом дозом</t>
  </si>
  <si>
    <t>Број ревакцинисаних другом дозом</t>
  </si>
  <si>
    <t>Преекспозиционо*</t>
  </si>
  <si>
    <t>Постекспозиционо**</t>
  </si>
  <si>
    <t>Укупан број вакцинисаних особа</t>
  </si>
  <si>
    <t>Полни партнери
HBs Ag +</t>
  </si>
  <si>
    <t xml:space="preserve"> Штићеници устaнова за ометене у развоју </t>
  </si>
  <si>
    <t>ИВ наркомани</t>
  </si>
  <si>
    <t>Лица у установама за извршење кривичних санкција</t>
  </si>
  <si>
    <t>Кућни контакти    HBs Ag +  особа</t>
  </si>
  <si>
    <t>Новорођенчад
HBs Ag+  мајки</t>
  </si>
  <si>
    <t>Труднице са оштећењем јетре изложене инфекцији</t>
  </si>
  <si>
    <t xml:space="preserve"> Хемофилија и друге болести које захтевају примену деривата крви</t>
  </si>
  <si>
    <t>Трансплантација јетре</t>
  </si>
  <si>
    <t>Број вакцинисаних једном дозом</t>
  </si>
  <si>
    <t>Број вакцинисаних са две дозе</t>
  </si>
  <si>
    <t>Здравствени радници</t>
  </si>
  <si>
    <t>IPV</t>
  </si>
  <si>
    <t>Живорођени 2017</t>
  </si>
  <si>
    <t>2018**</t>
  </si>
  <si>
    <t>*2018</t>
  </si>
  <si>
    <t xml:space="preserve">    Meningokok</t>
  </si>
  <si>
    <t>Prevenar 13</t>
  </si>
  <si>
    <t xml:space="preserve">                             Hib      </t>
  </si>
  <si>
    <t>Варичела</t>
  </si>
  <si>
    <t>Hep B вакцинација 1. г.</t>
  </si>
  <si>
    <t>PCV 10 - 3 дозе</t>
  </si>
  <si>
    <t>DTP3/DTaP-IPV-Hib* ревакцинација 1.</t>
  </si>
  <si>
    <t>OPV 3/DTaP-IPV-Hib * вакцинација</t>
  </si>
  <si>
    <t>OPV/DTaP-IPV-Hib * ревакцинација 1.</t>
  </si>
  <si>
    <t>MMR ревакцинација 7. г.</t>
  </si>
  <si>
    <t>Hep B вакцинација 12. г.</t>
  </si>
  <si>
    <t>Hib/DTaP-IPV-Hib* вакцинација</t>
  </si>
  <si>
    <t>DTP3/DTaP-IPV-Hib*вакцинација</t>
  </si>
  <si>
    <t>DTаP-IPV-Hib вакцинација</t>
  </si>
  <si>
    <t>По извештају (%)</t>
  </si>
  <si>
    <t>Процена (%)</t>
  </si>
  <si>
    <t>DTаP-IPV-Hib</t>
  </si>
  <si>
    <t>по извештају (%)</t>
  </si>
  <si>
    <t>процена (%)</t>
  </si>
  <si>
    <t>DT ревакц. 2.</t>
  </si>
  <si>
    <t>dT ревакц. 3.</t>
  </si>
  <si>
    <t>Hep B</t>
  </si>
  <si>
    <t>Hep B вакц. у 1. год.</t>
  </si>
  <si>
    <t>PCV 10 вакцинација - 3 дозе</t>
  </si>
  <si>
    <t>BCG (%)</t>
  </si>
  <si>
    <t>MCV (%)</t>
  </si>
  <si>
    <t>OPV 3/  IPV 3 (%)</t>
  </si>
  <si>
    <t>DTP 3/ DTaP 3 (%)</t>
  </si>
  <si>
    <t>Hib (%)</t>
  </si>
  <si>
    <t>од 5 до 19 годинa</t>
  </si>
  <si>
    <t>2018</t>
  </si>
  <si>
    <t>Правoвременост извештавања</t>
  </si>
  <si>
    <t>Укупно вакцинисаних</t>
  </si>
  <si>
    <t>0,79</t>
  </si>
  <si>
    <t>Обухват(%)</t>
  </si>
  <si>
    <t>Обухват (%)</t>
  </si>
  <si>
    <t>Обухват  (%)</t>
  </si>
  <si>
    <t>DTаP-IPV-Hib вакц.</t>
  </si>
  <si>
    <t>DTаP-IPV-Hib ревакц. 1.</t>
  </si>
  <si>
    <t>DTaP-IPV-Hib ревакц. 1.</t>
  </si>
  <si>
    <t>Број ревакцинис-аних другом дозом</t>
  </si>
  <si>
    <t>Tetanus neonatorum</t>
  </si>
  <si>
    <t>Држава</t>
  </si>
  <si>
    <t>Дијализа*</t>
  </si>
  <si>
    <t>HIV*</t>
  </si>
  <si>
    <t>Број деце  која су примила и прву и другу дозу</t>
  </si>
  <si>
    <t>Број   деце  која су примила и прву и другу дозу</t>
  </si>
  <si>
    <t>Срем. Митровица</t>
  </si>
  <si>
    <t>2019**</t>
  </si>
  <si>
    <t>Palivizumab</t>
  </si>
  <si>
    <t>Тутин</t>
  </si>
  <si>
    <t>Лица која су имала акцидент са инфективни материјалом</t>
  </si>
  <si>
    <t>*2019</t>
  </si>
  <si>
    <t>BCG</t>
  </si>
  <si>
    <t xml:space="preserve"> DTaP -IPV-Hib</t>
  </si>
  <si>
    <t>Бр. план.</t>
  </si>
  <si>
    <t xml:space="preserve"> Бр. апл. </t>
  </si>
  <si>
    <t xml:space="preserve"> Растур</t>
  </si>
  <si>
    <t xml:space="preserve"> Залихе</t>
  </si>
  <si>
    <t xml:space="preserve"> Ср. eнклаве на КиМ</t>
  </si>
  <si>
    <t>PCV</t>
  </si>
  <si>
    <t>Pneumo 23</t>
  </si>
  <si>
    <t>Hep B вакц. пропуштена годишта</t>
  </si>
  <si>
    <t>Бр. вакцинисаних</t>
  </si>
  <si>
    <t>2019</t>
  </si>
  <si>
    <r>
      <rPr>
        <b/>
        <sz val="10"/>
        <rFont val="Times New Roman"/>
        <family val="1"/>
      </rPr>
      <t>Табела 20.</t>
    </r>
    <r>
      <rPr>
        <sz val="10"/>
        <rFont val="Times New Roman"/>
        <family val="1"/>
      </rPr>
      <t xml:space="preserve"> Дистрибуција и утрошак palivizumab</t>
    </r>
  </si>
  <si>
    <t>HepB 3 (%)</t>
  </si>
  <si>
    <t>0,73</t>
  </si>
  <si>
    <t>1,35</t>
  </si>
  <si>
    <t>12</t>
  </si>
  <si>
    <t>91,7</t>
  </si>
  <si>
    <t>0,69</t>
  </si>
  <si>
    <t>66,7</t>
  </si>
  <si>
    <r>
      <rPr>
        <b/>
        <sz val="11"/>
        <rFont val="Times New Roman"/>
        <family val="1"/>
      </rPr>
      <t>Табела 38.</t>
    </r>
    <r>
      <rPr>
        <sz val="11"/>
        <rFont val="Times New Roman"/>
        <family val="1"/>
      </rPr>
      <t xml:space="preserve"> Индикатори квалитета АФП надзора</t>
    </r>
  </si>
  <si>
    <t>*2020</t>
  </si>
  <si>
    <t>Рашки ЗЈЗ Н. Пазар</t>
  </si>
  <si>
    <t>Српска Црња</t>
  </si>
  <si>
    <t>Живорођени 2019</t>
  </si>
  <si>
    <r>
      <rPr>
        <b/>
        <sz val="12"/>
        <rFont val="Times New Roman"/>
        <family val="1"/>
      </rPr>
      <t>Табела 22.</t>
    </r>
    <r>
      <rPr>
        <sz val="12"/>
        <rFont val="Times New Roman"/>
        <family val="1"/>
      </rPr>
      <t xml:space="preserve"> Обухват основним вакцинама у неким европским земљама у периоду 2009. до 2019. године</t>
    </r>
  </si>
  <si>
    <t>2020**</t>
  </si>
  <si>
    <r>
      <rPr>
        <b/>
        <sz val="10"/>
        <rFont val="Times New Roman"/>
        <family val="1"/>
      </rPr>
      <t>Табела 28.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Стопа инциденције од вакцинама превентабилних болести у неким европским земљама од 2009. до 2019. године</t>
    </r>
  </si>
  <si>
    <t xml:space="preserve"> Influvac Tetra</t>
  </si>
  <si>
    <t>Vaxigrip Tetra</t>
  </si>
  <si>
    <t>PCV 10 ревакцинација -  у 2. год.</t>
  </si>
  <si>
    <t>PCV 10 ревакцинација - у 2. г.</t>
  </si>
  <si>
    <t>PCV 10  ревакцинација 2.г.</t>
  </si>
  <si>
    <t>0,45</t>
  </si>
  <si>
    <t>2020</t>
  </si>
  <si>
    <t>94</t>
  </si>
  <si>
    <t>5</t>
  </si>
  <si>
    <t>0,27</t>
  </si>
  <si>
    <t xml:space="preserve">Достигнут циљ </t>
  </si>
  <si>
    <t>PCV10  ревакцинација 2. г.</t>
  </si>
  <si>
    <t>PCV10 вакцинација - 3 дозе</t>
  </si>
  <si>
    <r>
      <t xml:space="preserve">Табела 2. </t>
    </r>
    <r>
      <rPr>
        <sz val="12"/>
        <rFont val="Times New Roman"/>
        <family val="1"/>
      </rPr>
      <t>Резултати спроведених имунизација (%) у Републици Србији у 2020. и 2021. години</t>
    </r>
  </si>
  <si>
    <t>*2021</t>
  </si>
  <si>
    <r>
      <rPr>
        <b/>
        <sz val="10"/>
        <rFont val="Times New Roman"/>
        <family val="1"/>
      </rPr>
      <t>Табела 7.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Извештај о спроведеној имунизацији комбинованом петовалентном вакцином по општинама у централној Србији у 2021. години </t>
    </r>
  </si>
  <si>
    <r>
      <rPr>
        <b/>
        <sz val="10"/>
        <rFont val="Times New Roman"/>
        <family val="1"/>
      </rPr>
      <t>Табела 7а.</t>
    </r>
    <r>
      <rPr>
        <sz val="10"/>
        <rFont val="Times New Roman"/>
        <family val="1"/>
      </rPr>
      <t xml:space="preserve">  </t>
    </r>
    <r>
      <rPr>
        <sz val="11"/>
        <rFont val="Times New Roman"/>
        <family val="1"/>
      </rPr>
      <t xml:space="preserve">Извештај о спроведеној имунизацији комбинованом петовалентном вакцином по општинама у Војводини у 2021. години </t>
    </r>
  </si>
  <si>
    <r>
      <rPr>
        <b/>
        <sz val="12"/>
        <rFont val="Times New Roman"/>
        <family val="1"/>
      </rPr>
      <t>Табела 7б.</t>
    </r>
    <r>
      <rPr>
        <sz val="12"/>
        <rFont val="Times New Roman"/>
        <family val="1"/>
      </rPr>
      <t xml:space="preserve">  </t>
    </r>
    <r>
      <rPr>
        <sz val="11"/>
        <rFont val="Times New Roman"/>
        <family val="1"/>
      </rPr>
      <t xml:space="preserve">Извештај о спроведеној имунизацији комбинованом петовалентном вакцином  по општинама на Косову и Метохији  у 2021. години </t>
    </r>
  </si>
  <si>
    <r>
      <rPr>
        <b/>
        <sz val="12"/>
        <rFont val="Times New Roman"/>
        <family val="1"/>
      </rPr>
      <t>Tабела 7в.</t>
    </r>
    <r>
      <rPr>
        <sz val="12"/>
        <rFont val="Times New Roman"/>
        <family val="1"/>
      </rPr>
      <t xml:space="preserve"> Правовременост вакцинацијe комбинованом петовалентном вакцином   (деца рођена 2020. и вакцинисана унутар првих 6 месеци живота)</t>
    </r>
  </si>
  <si>
    <r>
      <rPr>
        <b/>
        <sz val="12"/>
        <rFont val="Times New Roman"/>
        <family val="1"/>
      </rPr>
      <t>Табела 8</t>
    </r>
    <r>
      <rPr>
        <sz val="12"/>
        <rFont val="Times New Roman"/>
        <family val="1"/>
      </rPr>
      <t>. Процењен обухват првом ревакцинацијом комбинованом петовалентном вакцином и вакцинацијом MMR у Републици Србији по окрузима у 2021. години</t>
    </r>
  </si>
  <si>
    <r>
      <t>Табела 9.</t>
    </r>
    <r>
      <rPr>
        <sz val="12"/>
        <rFont val="Times New Roman"/>
        <family val="1"/>
      </rPr>
      <t xml:space="preserve"> Извештај о спроведеној имунизацији против дифтерије, тетануса и дечје парализе у 7. и 14. години по окрузима у Републици Србији у 2021. години</t>
    </r>
  </si>
  <si>
    <r>
      <rPr>
        <b/>
        <sz val="12"/>
        <rFont val="Times New Roman"/>
        <family val="1"/>
      </rPr>
      <t>Табела 10</t>
    </r>
    <r>
      <rPr>
        <sz val="12"/>
        <rFont val="Times New Roman"/>
        <family val="1"/>
      </rPr>
      <t xml:space="preserve">. Извештај о спроведеној имунизацији против дифтерије, тетануса и и дечје парализе у 7. и 14. години по општинама у централној Србији у 2021. години </t>
    </r>
  </si>
  <si>
    <r>
      <t xml:space="preserve">Табела 10a. </t>
    </r>
    <r>
      <rPr>
        <sz val="12"/>
        <rFont val="Times New Roman"/>
        <family val="1"/>
      </rPr>
      <t xml:space="preserve">Извештај о спроведеној имунизацији против против дифтерије, тетануса и и дечје парализе у 7. и 14. години по општинама у Војводини у 2021. години </t>
    </r>
  </si>
  <si>
    <r>
      <rPr>
        <b/>
        <sz val="12"/>
        <rFont val="Times New Roman"/>
        <family val="1"/>
      </rPr>
      <t>Табела 10б.</t>
    </r>
    <r>
      <rPr>
        <sz val="12"/>
        <rFont val="Times New Roman"/>
        <family val="1"/>
      </rPr>
      <t xml:space="preserve"> Извештај о спроведеној имунизацији  против дифтерије, тетануса и дечје парализе у 7. и 14. години по општинама на Косову и Метохији у 2021. години</t>
    </r>
  </si>
  <si>
    <r>
      <rPr>
        <b/>
        <sz val="10"/>
        <rFont val="Times New Roman"/>
        <family val="1"/>
      </rPr>
      <t>Табела 12.</t>
    </r>
    <r>
      <rPr>
        <sz val="12"/>
        <rFont val="Times New Roman"/>
        <family val="1"/>
      </rPr>
      <t xml:space="preserve">  Извештај о спроведеној имунизацији против малих богиња, заушака и рубеле по општинама у централној Србији у 2021. години </t>
    </r>
  </si>
  <si>
    <r>
      <rPr>
        <b/>
        <sz val="10"/>
        <rFont val="Times New Roman"/>
        <family val="1"/>
      </rPr>
      <t>Табела 12a.</t>
    </r>
    <r>
      <rPr>
        <sz val="12"/>
        <rFont val="Times New Roman"/>
        <family val="1"/>
      </rPr>
      <t xml:space="preserve">  Извештај о спроведеној имунизацији против малих богиња, заушака и рубеле по општинама у Војводини  у 2021. години</t>
    </r>
  </si>
  <si>
    <r>
      <rPr>
        <b/>
        <sz val="10"/>
        <rFont val="Times New Roman"/>
        <family val="1"/>
      </rPr>
      <t>Табела 12б.</t>
    </r>
    <r>
      <rPr>
        <sz val="12"/>
        <rFont val="Times New Roman"/>
        <family val="1"/>
      </rPr>
      <t xml:space="preserve">   Извештај о спроведеној имунизацији против малих богиња, заушака и рубеле, обољења izazvanih  Стрептококом пнеумоније и  хепатитиса Б по општинама на Косову и Метохији у 2021. години</t>
    </r>
  </si>
  <si>
    <r>
      <rPr>
        <b/>
        <sz val="10"/>
        <rFont val="Times New Roman"/>
        <family val="1"/>
      </rPr>
      <t>Табела 12в.</t>
    </r>
    <r>
      <rPr>
        <sz val="12"/>
        <rFont val="Times New Roman"/>
        <family val="1"/>
      </rPr>
      <t xml:space="preserve">  Правовременост MMR вакцинaцијом   (деца рођена 2019.  и вакцинисана са навешених 12 до 15 месеци живота)</t>
    </r>
  </si>
  <si>
    <r>
      <t>Табела 13.</t>
    </r>
    <r>
      <rPr>
        <sz val="12"/>
        <rFont val="Times New Roman"/>
        <family val="1"/>
      </rPr>
      <t xml:space="preserve">  Извештај о спроведеној имунизацији против обољења изазваних Стрептококом пнеумоније  и  хепатитиса Б по окрузима у Републици Србији  у 2021. години</t>
    </r>
  </si>
  <si>
    <r>
      <rPr>
        <b/>
        <sz val="10"/>
        <rFont val="Times New Roman"/>
        <family val="1"/>
      </rPr>
      <t>Табела 14.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Извештај о спроведеној имунизацији против  обољења изазваних  Стрептококом пнеумоније  и  хепатитиса Б  по општинама у централној  Србији у 2021. години</t>
    </r>
  </si>
  <si>
    <r>
      <rPr>
        <b/>
        <sz val="10"/>
        <rFont val="Times New Roman"/>
        <family val="1"/>
      </rPr>
      <t>Табела 14а.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Извештај о спроведеној имунизацији против  обољења </t>
    </r>
    <r>
      <rPr>
        <sz val="12"/>
        <color indexed="8"/>
        <rFont val="Times New Roman"/>
        <family val="1"/>
      </rPr>
      <t>изазваних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Стрептококом пнеумоније и  хепатитиса Б у Војводини у 2021. години</t>
    </r>
  </si>
  <si>
    <r>
      <rPr>
        <b/>
        <sz val="10"/>
        <rFont val="Times New Roman"/>
        <family val="1"/>
      </rPr>
      <t>Табела 15.</t>
    </r>
    <r>
      <rPr>
        <sz val="12"/>
        <rFont val="Times New Roman"/>
        <family val="1"/>
      </rPr>
      <t xml:space="preserve"> Извештај о спроведеној имунизацији против туберкулозе у Републици Србији у 2021. години</t>
    </r>
  </si>
  <si>
    <r>
      <t>Tабела 16.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Дистрибуција и утрошак (обавезна имунизација) по окрузима на територији Републике Србије у периоду јануар-децембар 2021. године</t>
    </r>
  </si>
  <si>
    <r>
      <rPr>
        <b/>
        <sz val="10"/>
        <rFont val="Times New Roman"/>
        <family val="1"/>
      </rPr>
      <t xml:space="preserve"> Табела 17.</t>
    </r>
    <r>
      <rPr>
        <sz val="11"/>
        <rFont val="Times New Roman"/>
        <family val="1"/>
      </rPr>
      <t xml:space="preserve"> Дистрибуција и утрошак (обавезна имунизација) по окрузима на територији Републике Србије у периоду јануар-децембар 2021. године</t>
    </r>
  </si>
  <si>
    <r>
      <rPr>
        <b/>
        <sz val="10"/>
        <rFont val="Times New Roman"/>
        <family val="1"/>
      </rPr>
      <t>Табела 19.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Дистрибуција и утрошак (посебан ризик) по окрузима на територији Републике Србије у периоду јануар-децембар 2021. године</t>
    </r>
  </si>
  <si>
    <r>
      <rPr>
        <b/>
        <sz val="10"/>
        <rFont val="Times New Roman"/>
        <family val="1"/>
      </rPr>
      <t>Табела 21.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Дистрибуција и утрошак вакцине против грипа по окрузима на територији Републике Србије у сезони 2021/2022. године</t>
    </r>
  </si>
  <si>
    <r>
      <rPr>
        <b/>
        <sz val="12"/>
        <rFont val="Times New Roman"/>
        <family val="1"/>
      </rPr>
      <t>Табела 23.</t>
    </r>
    <r>
      <rPr>
        <sz val="12"/>
        <rFont val="Times New Roman"/>
        <family val="1"/>
      </rPr>
      <t xml:space="preserve">  Кретање дечје парализе у Републици Србији у периоду од 1996. до 2021. године</t>
    </r>
  </si>
  <si>
    <t>2021**</t>
  </si>
  <si>
    <r>
      <t xml:space="preserve">Tабела 25. </t>
    </r>
    <r>
      <rPr>
        <sz val="12"/>
        <rFont val="Times New Roman"/>
        <family val="1"/>
      </rPr>
      <t xml:space="preserve">Морталитет и леталитет од тетануса по узрасту у Републици Србији у 2021. години </t>
    </r>
  </si>
  <si>
    <r>
      <t>Табела 26</t>
    </r>
    <r>
      <rPr>
        <sz val="11"/>
        <rFont val="Times New Roman"/>
        <family val="1"/>
      </rPr>
      <t>. Специфичне стопе према узрасту оболелих од заразних болести против којих се спроводи обавезна имунизација на територији Републике Србије у 2021. години</t>
    </r>
  </si>
  <si>
    <r>
      <rPr>
        <b/>
        <sz val="11"/>
        <rFont val="Times New Roman"/>
        <family val="1"/>
      </rPr>
      <t>Табела 27.</t>
    </r>
    <r>
      <rPr>
        <sz val="11"/>
        <rFont val="Times New Roman"/>
        <family val="1"/>
      </rPr>
      <t xml:space="preserve"> Вакцинални статус оболелих од вакцинама превентабилних болести на подручју Републике Србије у 2021. години</t>
    </r>
  </si>
  <si>
    <r>
      <rPr>
        <b/>
        <sz val="11"/>
        <rFont val="Times New Roman"/>
        <family val="1"/>
      </rPr>
      <t>Табела 29</t>
    </r>
    <r>
      <rPr>
        <sz val="11"/>
        <rFont val="Times New Roman"/>
        <family val="1"/>
      </rPr>
      <t>. Имунизација против хепатитиса Б  изложених лица  на територији Републике Србије у 2021. години</t>
    </r>
  </si>
  <si>
    <r>
      <rPr>
        <b/>
        <sz val="11"/>
        <rFont val="Times New Roman"/>
        <family val="1"/>
      </rPr>
      <t>Табела 30</t>
    </r>
    <r>
      <rPr>
        <sz val="11"/>
        <rFont val="Times New Roman"/>
        <family val="1"/>
      </rPr>
      <t>. Имунизација против хепатитиса Б  лица у посебном ризику на територији Републике Србије у 2021. години</t>
    </r>
  </si>
  <si>
    <r>
      <rPr>
        <b/>
        <sz val="11"/>
        <rFont val="Times New Roman"/>
        <family val="1"/>
      </rPr>
      <t>Табела 31</t>
    </r>
    <r>
      <rPr>
        <sz val="11"/>
        <rFont val="Times New Roman"/>
        <family val="1"/>
      </rPr>
      <t xml:space="preserve">. Имунизација здравствених радника против хепатитиса Б и малих богиња, заушака и рубеле по окрузима на територији Републике Србије у 2021. години </t>
    </r>
  </si>
  <si>
    <r>
      <rPr>
        <b/>
        <sz val="12"/>
        <rFont val="Times New Roman"/>
        <family val="1"/>
      </rPr>
      <t>Табела 32.</t>
    </r>
    <r>
      <rPr>
        <sz val="12"/>
        <rFont val="Times New Roman"/>
        <family val="1"/>
      </rPr>
      <t xml:space="preserve"> Имунизација против тетануса повређених лица на територији Републике Србије у 2021. години </t>
    </r>
  </si>
  <si>
    <r>
      <rPr>
        <b/>
        <sz val="11"/>
        <rFont val="Times New Roman"/>
        <family val="1"/>
      </rPr>
      <t>Табела 33.</t>
    </r>
    <r>
      <rPr>
        <sz val="11"/>
        <rFont val="Times New Roman"/>
        <family val="1"/>
      </rPr>
      <t xml:space="preserve">  Имунизација против беснила на територији Републике Србије у 2021. години </t>
    </r>
  </si>
  <si>
    <r>
      <rPr>
        <b/>
        <sz val="11"/>
        <rFont val="Times New Roman"/>
        <family val="1"/>
      </rPr>
      <t xml:space="preserve">  Табела 34. </t>
    </r>
    <r>
      <rPr>
        <sz val="11"/>
        <rFont val="Times New Roman"/>
        <family val="1"/>
      </rPr>
      <t xml:space="preserve"> Имунизација против грипа према узрасту у Републици Србији у сезони 2021/2022, по окрузима</t>
    </r>
  </si>
  <si>
    <r>
      <rPr>
        <b/>
        <sz val="11"/>
        <rFont val="Times New Roman"/>
        <family val="1"/>
      </rPr>
      <t>Табела 36.</t>
    </r>
    <r>
      <rPr>
        <sz val="11"/>
        <rFont val="Times New Roman"/>
        <family val="1"/>
      </rPr>
      <t xml:space="preserve"> Вакцинација путника у међународном саобраћају 2021. години</t>
    </r>
  </si>
  <si>
    <r>
      <t>Табела 5.</t>
    </r>
    <r>
      <rPr>
        <sz val="12"/>
        <rFont val="Times New Roman"/>
        <family val="1"/>
      </rPr>
      <t xml:space="preserve"> Извештај о спроведеној имунизацији комбинованом петовалентном вакцином по окрузима у Републици Србији у 2021. години</t>
    </r>
  </si>
  <si>
    <t xml:space="preserve"> IPV ревакц. 2.</t>
  </si>
  <si>
    <t>Нови Београд</t>
  </si>
  <si>
    <r>
      <t>Табела 4.</t>
    </r>
    <r>
      <rPr>
        <sz val="12"/>
        <rFont val="Times New Roman"/>
        <family val="1"/>
      </rPr>
      <t xml:space="preserve"> Процењен и званичан обухват имунизацијом у Републици Србији у 2021. години</t>
    </r>
  </si>
  <si>
    <r>
      <t>Табела 11.</t>
    </r>
    <r>
      <rPr>
        <sz val="12"/>
        <rFont val="Times New Roman"/>
        <family val="1"/>
      </rPr>
      <t xml:space="preserve"> Извештај о спроведеној имунизацији против малих богиња, заушака и рубеле по окрузима у Републици Србији у 2021. години</t>
    </r>
  </si>
  <si>
    <t>Живорођени 2020</t>
  </si>
  <si>
    <r>
      <t>Табела 6.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Процењен и званичан обухват вакцинацијом комбинованом петовалентном вакцином у Републици Србији по окрузима у 2021. години</t>
    </r>
  </si>
  <si>
    <t>IPV ревакцинација 2.</t>
  </si>
  <si>
    <t>TorlaxFlu</t>
  </si>
  <si>
    <t>Подунавски и  Браничевски</t>
  </si>
  <si>
    <t>Подунавски и Браничевски</t>
  </si>
  <si>
    <t>Tetraxim</t>
  </si>
  <si>
    <t>PCV 10 ревакцинација 2 г.</t>
  </si>
  <si>
    <t>PCV 10 ревакцинација 2. г.</t>
  </si>
  <si>
    <t>bOPV/IPV ревакцинација 2.</t>
  </si>
  <si>
    <t>PCV 10  ревакцинација 2. г.</t>
  </si>
  <si>
    <t>OPV/IPV ревакцинација 2.</t>
  </si>
  <si>
    <r>
      <rPr>
        <b/>
        <sz val="12"/>
        <rFont val="Times New Roman"/>
        <family val="1"/>
      </rPr>
      <t>Табела 3.</t>
    </r>
    <r>
      <rPr>
        <sz val="12"/>
        <rFont val="Times New Roman"/>
        <family val="1"/>
      </rPr>
      <t xml:space="preserve"> Резултати спроведених имунизација (%) у Републици Србији у у периоду од 2012. до 2021. године </t>
    </r>
  </si>
  <si>
    <r>
      <rPr>
        <b/>
        <sz val="11"/>
        <color indexed="8"/>
        <rFont val="Times New Roman"/>
        <family val="1"/>
      </rPr>
      <t>Табела 37</t>
    </r>
    <r>
      <rPr>
        <sz val="11"/>
        <color indexed="8"/>
        <rFont val="Times New Roman"/>
        <family val="1"/>
      </rPr>
      <t xml:space="preserve">. Број случајева и стопе не-полио АФП за период 1996–2021. године на територији Републике Србије </t>
    </r>
  </si>
  <si>
    <t>2021</t>
  </si>
  <si>
    <r>
      <rPr>
        <b/>
        <sz val="11"/>
        <rFont val="Times New Roman"/>
        <family val="1"/>
      </rPr>
      <t>Табела 18.</t>
    </r>
    <r>
      <rPr>
        <sz val="11"/>
        <rFont val="Times New Roman"/>
        <family val="1"/>
      </rPr>
      <t xml:space="preserve">  Дистрибуција и утрошак ( по експозицији) по окрузима на територији Републике Србије у периоду                   јануар-децембар 2021. године</t>
    </r>
  </si>
  <si>
    <r>
      <rPr>
        <b/>
        <sz val="10"/>
        <rFont val="Times New Roman"/>
        <family val="1"/>
      </rPr>
      <t>Tабела 16а</t>
    </r>
    <r>
      <rPr>
        <sz val="10"/>
        <rFont val="Times New Roman"/>
        <family val="1"/>
      </rPr>
      <t>.</t>
    </r>
    <r>
      <rPr>
        <sz val="11"/>
        <rFont val="Times New Roman"/>
        <family val="1"/>
      </rPr>
      <t xml:space="preserve">  Дистрибуција и утрошак (обавезна имунизација) по окрузима на територији Републике Србије у периоду                                  јануар-децембар 2021. године</t>
    </r>
  </si>
  <si>
    <t>DTaP-IPV-Hib  вакцинација</t>
  </si>
  <si>
    <t>DTaP-IPV-Hib ревакцинација 1.</t>
  </si>
  <si>
    <t>PCV 10 вакцинација са 3 дозе</t>
  </si>
  <si>
    <t>HB за одрасле</t>
  </si>
  <si>
    <t>HB за децу</t>
  </si>
  <si>
    <t>DTaP-IPV-Hib вакцинација</t>
  </si>
  <si>
    <t>0,4</t>
  </si>
  <si>
    <t>0,41</t>
  </si>
  <si>
    <t>0,37</t>
  </si>
  <si>
    <t>да</t>
  </si>
  <si>
    <t>4</t>
  </si>
  <si>
    <t>не</t>
  </si>
  <si>
    <t>0,40</t>
  </si>
  <si>
    <t>Дистрибуирано</t>
  </si>
  <si>
    <t>Дист. укупно</t>
  </si>
  <si>
    <r>
      <rPr>
        <b/>
        <sz val="12"/>
        <rFont val="Times New Roman"/>
        <family val="1"/>
      </rPr>
      <t>Табела 24.</t>
    </r>
    <r>
      <rPr>
        <b/>
        <sz val="10"/>
        <rFont val="Times New Roman"/>
        <family val="1"/>
      </rPr>
      <t xml:space="preserve"> </t>
    </r>
    <r>
      <rPr>
        <sz val="12"/>
        <rFont val="Times New Roman"/>
        <family val="1"/>
      </rPr>
      <t>Болести које се могу превенирати вакцинацијом у Републици Србији у периоду од 2005. до 2021. године</t>
    </r>
  </si>
  <si>
    <t>*на 100.000 новорођених у текућој години</t>
  </si>
  <si>
    <r>
      <rPr>
        <b/>
        <sz val="10"/>
        <rFont val="Times New Roman"/>
        <family val="1"/>
      </rPr>
      <t>Извор:</t>
    </r>
    <r>
      <rPr>
        <sz val="10"/>
        <rFont val="Times New Roman"/>
        <family val="1"/>
      </rPr>
      <t xml:space="preserve"> WHO vaccine - preventable diseas: monitoring system, global summary 2018, http//www3.who.int/whosis</t>
    </r>
  </si>
  <si>
    <r>
      <rPr>
        <b/>
        <sz val="11"/>
        <rFont val="Times New Roman"/>
        <family val="1"/>
      </rPr>
      <t>Табела 35.</t>
    </r>
    <r>
      <rPr>
        <sz val="11"/>
        <rFont val="Times New Roman"/>
        <family val="1"/>
      </rPr>
      <t xml:space="preserve">  Имунизација против грипа према епидемиолошким и клиничким индикацијама у Републици Србији у сезони 2021/2022, по окрузима</t>
    </r>
  </si>
  <si>
    <t>Дифтерија –Тетанус</t>
  </si>
  <si>
    <r>
      <t xml:space="preserve">Табела 1. </t>
    </r>
    <r>
      <rPr>
        <sz val="12"/>
        <rFont val="Times New Roman"/>
        <family val="1"/>
      </rPr>
      <t>Резултати спроведених имунизација у Републици Србији у 2021. години</t>
    </r>
  </si>
  <si>
    <t>Бела Црква</t>
  </si>
  <si>
    <t xml:space="preserve">Ораховац – В. Хоча </t>
  </si>
  <si>
    <t>С. Паланка</t>
  </si>
  <si>
    <r>
      <t xml:space="preserve">* </t>
    </r>
    <r>
      <rPr>
        <sz val="11"/>
        <rFont val="Times New Roman"/>
        <family val="1"/>
      </rPr>
      <t xml:space="preserve">не-полио АФП/100 000 деце 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>15 год.</t>
    </r>
  </si>
</sst>
</file>

<file path=xl/styles.xml><?xml version="1.0" encoding="utf-8"?>
<styleSheet xmlns="http://schemas.openxmlformats.org/spreadsheetml/2006/main">
  <numFmts count="2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  <numFmt numFmtId="174" formatCode="0;[Red]0"/>
    <numFmt numFmtId="175" formatCode="0.00;[Red]0.00"/>
    <numFmt numFmtId="176" formatCode="0.0%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HelveticaPlain"/>
      <family val="0"/>
    </font>
    <font>
      <b/>
      <sz val="9"/>
      <color indexed="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2"/>
      <name val="CHelv Bold"/>
      <family val="0"/>
    </font>
    <font>
      <sz val="10"/>
      <name val="CHelv Bold"/>
      <family val="0"/>
    </font>
    <font>
      <sz val="11"/>
      <name val="TimesRoman"/>
      <family val="0"/>
    </font>
    <font>
      <u val="single"/>
      <sz val="11"/>
      <name val="TimesRoman"/>
      <family val="0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0"/>
      <name val="TimesRoman"/>
      <family val="0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9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/>
      <top style="thin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 style="thin"/>
      <bottom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0" fillId="30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1" applyNumberFormat="0" applyAlignment="0" applyProtection="0"/>
    <xf numFmtId="0" fontId="31" fillId="32" borderId="6" applyNumberFormat="0" applyAlignment="0" applyProtection="0"/>
    <xf numFmtId="0" fontId="60" fillId="0" borderId="7" applyNumberFormat="0" applyFill="0" applyAlignment="0" applyProtection="0"/>
    <xf numFmtId="0" fontId="61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8" applyNumberFormat="0" applyFont="0" applyAlignment="0" applyProtection="0"/>
    <xf numFmtId="0" fontId="62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1946"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172" fontId="3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172" fontId="5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textRotation="90"/>
    </xf>
    <xf numFmtId="172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172" fontId="5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textRotation="90"/>
    </xf>
    <xf numFmtId="0" fontId="7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" fontId="3" fillId="0" borderId="2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5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172" fontId="6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right" vertical="top" wrapText="1"/>
    </xf>
    <xf numFmtId="172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35" borderId="11" xfId="0" applyFont="1" applyFill="1" applyBorder="1" applyAlignment="1">
      <alignment/>
    </xf>
    <xf numFmtId="0" fontId="17" fillId="0" borderId="0" xfId="0" applyFont="1" applyAlignment="1">
      <alignment/>
    </xf>
    <xf numFmtId="0" fontId="2" fillId="35" borderId="11" xfId="0" applyFont="1" applyFill="1" applyBorder="1" applyAlignment="1">
      <alignment horizontal="center"/>
    </xf>
    <xf numFmtId="172" fontId="2" fillId="35" borderId="11" xfId="0" applyNumberFormat="1" applyFont="1" applyFill="1" applyBorder="1" applyAlignment="1">
      <alignment horizontal="center"/>
    </xf>
    <xf numFmtId="172" fontId="2" fillId="35" borderId="21" xfId="0" applyNumberFormat="1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172" fontId="2" fillId="35" borderId="17" xfId="0" applyNumberFormat="1" applyFont="1" applyFill="1" applyBorder="1" applyAlignment="1">
      <alignment horizontal="center"/>
    </xf>
    <xf numFmtId="172" fontId="2" fillId="35" borderId="25" xfId="0" applyNumberFormat="1" applyFont="1" applyFill="1" applyBorder="1" applyAlignment="1">
      <alignment horizontal="center"/>
    </xf>
    <xf numFmtId="0" fontId="3" fillId="35" borderId="0" xfId="0" applyFont="1" applyFill="1" applyAlignment="1">
      <alignment/>
    </xf>
    <xf numFmtId="172" fontId="3" fillId="35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11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72" fontId="3" fillId="0" borderId="26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172" fontId="2" fillId="35" borderId="15" xfId="0" applyNumberFormat="1" applyFont="1" applyFill="1" applyBorder="1" applyAlignment="1">
      <alignment horizontal="center"/>
    </xf>
    <xf numFmtId="172" fontId="2" fillId="35" borderId="27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28" xfId="0" applyFont="1" applyBorder="1" applyAlignment="1">
      <alignment/>
    </xf>
    <xf numFmtId="0" fontId="2" fillId="35" borderId="29" xfId="0" applyFont="1" applyFill="1" applyBorder="1" applyAlignment="1">
      <alignment vertical="center"/>
    </xf>
    <xf numFmtId="0" fontId="2" fillId="35" borderId="30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7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1" fontId="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vertical="top" wrapText="1"/>
    </xf>
    <xf numFmtId="0" fontId="5" fillId="0" borderId="11" xfId="0" applyFont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11" xfId="0" applyNumberFormat="1" applyFont="1" applyBorder="1" applyAlignment="1">
      <alignment/>
    </xf>
    <xf numFmtId="0" fontId="0" fillId="0" borderId="24" xfId="0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9" xfId="0" applyFont="1" applyBorder="1" applyAlignment="1">
      <alignment/>
    </xf>
    <xf numFmtId="0" fontId="10" fillId="0" borderId="33" xfId="0" applyFont="1" applyBorder="1" applyAlignment="1">
      <alignment/>
    </xf>
    <xf numFmtId="0" fontId="7" fillId="0" borderId="0" xfId="0" applyFont="1" applyAlignment="1">
      <alignment vertical="center" wrapText="1"/>
    </xf>
    <xf numFmtId="0" fontId="3" fillId="35" borderId="11" xfId="0" applyFont="1" applyFill="1" applyBorder="1" applyAlignment="1">
      <alignment/>
    </xf>
    <xf numFmtId="0" fontId="3" fillId="0" borderId="11" xfId="70" applyFont="1" applyBorder="1" applyAlignment="1">
      <alignment horizontal="right"/>
      <protection/>
    </xf>
    <xf numFmtId="0" fontId="3" fillId="0" borderId="11" xfId="70" applyFont="1" applyBorder="1">
      <alignment/>
      <protection/>
    </xf>
    <xf numFmtId="0" fontId="5" fillId="0" borderId="23" xfId="0" applyFont="1" applyBorder="1" applyAlignment="1">
      <alignment vertical="top" wrapText="1"/>
    </xf>
    <xf numFmtId="0" fontId="3" fillId="0" borderId="11" xfId="92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right"/>
    </xf>
    <xf numFmtId="1" fontId="3" fillId="0" borderId="15" xfId="0" applyNumberFormat="1" applyFont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1" xfId="0" applyFont="1" applyFill="1" applyBorder="1" applyAlignment="1">
      <alignment vertical="center"/>
    </xf>
    <xf numFmtId="1" fontId="3" fillId="0" borderId="27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172" fontId="3" fillId="0" borderId="13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6" xfId="69" applyFont="1" applyBorder="1" applyAlignment="1">
      <alignment horizontal="center"/>
      <protection/>
    </xf>
    <xf numFmtId="0" fontId="3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21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2" fontId="3" fillId="0" borderId="27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3" fillId="0" borderId="11" xfId="69" applyFont="1" applyBorder="1" applyAlignment="1">
      <alignment horizontal="right"/>
      <protection/>
    </xf>
    <xf numFmtId="0" fontId="3" fillId="0" borderId="18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right"/>
    </xf>
    <xf numFmtId="0" fontId="3" fillId="0" borderId="11" xfId="46" applyFont="1" applyBorder="1">
      <alignment/>
      <protection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3" fillId="35" borderId="11" xfId="0" applyFont="1" applyFill="1" applyBorder="1" applyAlignment="1">
      <alignment horizontal="right" vertical="center"/>
    </xf>
    <xf numFmtId="0" fontId="3" fillId="0" borderId="11" xfId="46" applyFont="1" applyBorder="1" applyAlignment="1">
      <alignment horizontal="right"/>
      <protection/>
    </xf>
    <xf numFmtId="172" fontId="3" fillId="0" borderId="44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3" fillId="0" borderId="0" xfId="70" applyFont="1" applyFill="1" applyBorder="1">
      <alignment/>
      <protection/>
    </xf>
    <xf numFmtId="0" fontId="3" fillId="0" borderId="45" xfId="69" applyFont="1" applyBorder="1" applyAlignment="1">
      <alignment horizontal="center"/>
      <protection/>
    </xf>
    <xf numFmtId="0" fontId="3" fillId="0" borderId="12" xfId="70" applyFont="1" applyBorder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0" borderId="37" xfId="69" applyFont="1" applyBorder="1" applyAlignment="1">
      <alignment horizontal="center"/>
      <protection/>
    </xf>
    <xf numFmtId="0" fontId="3" fillId="0" borderId="13" xfId="70" applyFont="1" applyBorder="1">
      <alignment/>
      <protection/>
    </xf>
    <xf numFmtId="0" fontId="3" fillId="0" borderId="45" xfId="0" applyFont="1" applyBorder="1" applyAlignment="1">
      <alignment/>
    </xf>
    <xf numFmtId="0" fontId="3" fillId="35" borderId="21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3" fillId="0" borderId="37" xfId="0" applyFont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172" fontId="3" fillId="0" borderId="11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172" fontId="5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 applyProtection="1">
      <alignment horizontal="right"/>
      <protection locked="0"/>
    </xf>
    <xf numFmtId="172" fontId="3" fillId="0" borderId="11" xfId="0" applyNumberFormat="1" applyFont="1" applyBorder="1" applyAlignment="1">
      <alignment horizontal="right" vertical="top" wrapText="1"/>
    </xf>
    <xf numFmtId="172" fontId="2" fillId="35" borderId="11" xfId="0" applyNumberFormat="1" applyFont="1" applyFill="1" applyBorder="1" applyAlignment="1">
      <alignment horizontal="right"/>
    </xf>
    <xf numFmtId="173" fontId="3" fillId="0" borderId="11" xfId="0" applyNumberFormat="1" applyFont="1" applyBorder="1" applyAlignment="1">
      <alignment horizontal="right"/>
    </xf>
    <xf numFmtId="0" fontId="6" fillId="35" borderId="11" xfId="0" applyFont="1" applyFill="1" applyBorder="1" applyAlignment="1">
      <alignment horizontal="right" vertical="top" wrapText="1"/>
    </xf>
    <xf numFmtId="172" fontId="6" fillId="35" borderId="11" xfId="0" applyNumberFormat="1" applyFont="1" applyFill="1" applyBorder="1" applyAlignment="1">
      <alignment horizontal="right" vertical="top" wrapText="1"/>
    </xf>
    <xf numFmtId="0" fontId="3" fillId="0" borderId="17" xfId="0" applyFont="1" applyBorder="1" applyAlignment="1">
      <alignment horizontal="right"/>
    </xf>
    <xf numFmtId="0" fontId="3" fillId="0" borderId="4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172" fontId="3" fillId="0" borderId="27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11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 vertical="top" wrapText="1"/>
    </xf>
    <xf numFmtId="172" fontId="6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172" fontId="2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 applyProtection="1">
      <alignment horizontal="right"/>
      <protection locked="0"/>
    </xf>
    <xf numFmtId="0" fontId="5" fillId="0" borderId="11" xfId="0" applyFont="1" applyFill="1" applyBorder="1" applyAlignment="1">
      <alignment horizontal="right"/>
    </xf>
    <xf numFmtId="0" fontId="6" fillId="0" borderId="12" xfId="0" applyFont="1" applyBorder="1" applyAlignment="1">
      <alignment horizontal="right" vertical="top" wrapText="1"/>
    </xf>
    <xf numFmtId="172" fontId="6" fillId="0" borderId="12" xfId="0" applyNumberFormat="1" applyFont="1" applyBorder="1" applyAlignment="1">
      <alignment horizontal="right" vertical="top" wrapText="1"/>
    </xf>
    <xf numFmtId="0" fontId="6" fillId="0" borderId="43" xfId="0" applyFont="1" applyBorder="1" applyAlignment="1">
      <alignment horizontal="right" vertical="top" wrapText="1"/>
    </xf>
    <xf numFmtId="172" fontId="6" fillId="0" borderId="43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172" fontId="6" fillId="0" borderId="13" xfId="0" applyNumberFormat="1" applyFont="1" applyBorder="1" applyAlignment="1">
      <alignment horizontal="right" vertical="top" wrapText="1"/>
    </xf>
    <xf numFmtId="0" fontId="11" fillId="0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35" borderId="11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right" vertical="top" wrapText="1"/>
    </xf>
    <xf numFmtId="172" fontId="2" fillId="35" borderId="11" xfId="0" applyNumberFormat="1" applyFont="1" applyFill="1" applyBorder="1" applyAlignment="1">
      <alignment horizontal="right" vertical="top" wrapText="1"/>
    </xf>
    <xf numFmtId="0" fontId="2" fillId="35" borderId="18" xfId="0" applyFont="1" applyFill="1" applyBorder="1" applyAlignment="1">
      <alignment horizontal="right" vertical="top" wrapText="1"/>
    </xf>
    <xf numFmtId="172" fontId="2" fillId="35" borderId="14" xfId="0" applyNumberFormat="1" applyFont="1" applyFill="1" applyBorder="1" applyAlignment="1">
      <alignment horizontal="right" vertical="top" wrapText="1"/>
    </xf>
    <xf numFmtId="172" fontId="3" fillId="0" borderId="11" xfId="0" applyNumberFormat="1" applyFont="1" applyBorder="1" applyAlignment="1">
      <alignment horizontal="right" wrapText="1"/>
    </xf>
    <xf numFmtId="0" fontId="6" fillId="35" borderId="11" xfId="0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6" fillId="35" borderId="11" xfId="0" applyNumberFormat="1" applyFont="1" applyFill="1" applyBorder="1" applyAlignment="1">
      <alignment horizontal="right" wrapText="1"/>
    </xf>
    <xf numFmtId="0" fontId="10" fillId="0" borderId="11" xfId="0" applyFont="1" applyBorder="1" applyAlignment="1">
      <alignment horizontal="right" vertical="center"/>
    </xf>
    <xf numFmtId="0" fontId="6" fillId="35" borderId="11" xfId="0" applyFont="1" applyFill="1" applyBorder="1" applyAlignment="1">
      <alignment horizontal="right" vertical="center" wrapText="1"/>
    </xf>
    <xf numFmtId="172" fontId="2" fillId="35" borderId="11" xfId="0" applyNumberFormat="1" applyFont="1" applyFill="1" applyBorder="1" applyAlignment="1">
      <alignment horizontal="right" vertical="center"/>
    </xf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5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6" fillId="0" borderId="14" xfId="0" applyFont="1" applyBorder="1" applyAlignment="1">
      <alignment vertical="top" wrapText="1"/>
    </xf>
    <xf numFmtId="0" fontId="3" fillId="35" borderId="18" xfId="0" applyFont="1" applyFill="1" applyBorder="1" applyAlignment="1">
      <alignment horizontal="right"/>
    </xf>
    <xf numFmtId="0" fontId="26" fillId="0" borderId="23" xfId="0" applyFont="1" applyBorder="1" applyAlignment="1">
      <alignment vertical="top" wrapText="1"/>
    </xf>
    <xf numFmtId="0" fontId="26" fillId="0" borderId="14" xfId="0" applyFont="1" applyBorder="1" applyAlignment="1">
      <alignment vertical="top"/>
    </xf>
    <xf numFmtId="0" fontId="26" fillId="0" borderId="14" xfId="0" applyNumberFormat="1" applyFont="1" applyBorder="1" applyAlignment="1">
      <alignment vertical="top" wrapText="1"/>
    </xf>
    <xf numFmtId="0" fontId="3" fillId="0" borderId="11" xfId="70" applyFont="1" applyFill="1" applyBorder="1">
      <alignment/>
      <protection/>
    </xf>
    <xf numFmtId="0" fontId="2" fillId="0" borderId="18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NumberFormat="1" applyFont="1" applyBorder="1" applyAlignment="1">
      <alignment/>
    </xf>
    <xf numFmtId="0" fontId="11" fillId="0" borderId="14" xfId="0" applyFont="1" applyBorder="1" applyAlignment="1">
      <alignment vertical="top" wrapText="1"/>
    </xf>
    <xf numFmtId="0" fontId="2" fillId="35" borderId="18" xfId="0" applyFont="1" applyFill="1" applyBorder="1" applyAlignment="1">
      <alignment horizontal="center"/>
    </xf>
    <xf numFmtId="0" fontId="0" fillId="0" borderId="11" xfId="0" applyBorder="1" applyAlignment="1">
      <alignment/>
    </xf>
    <xf numFmtId="172" fontId="5" fillId="0" borderId="14" xfId="0" applyNumberFormat="1" applyFont="1" applyBorder="1" applyAlignment="1">
      <alignment horizontal="right" vertical="top" wrapText="1"/>
    </xf>
    <xf numFmtId="0" fontId="3" fillId="0" borderId="4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5" fillId="35" borderId="11" xfId="39" applyFont="1" applyFill="1" applyBorder="1" applyAlignment="1">
      <alignment/>
    </xf>
    <xf numFmtId="0" fontId="3" fillId="0" borderId="11" xfId="59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11" xfId="65" applyFont="1" applyBorder="1">
      <alignment/>
      <protection/>
    </xf>
    <xf numFmtId="0" fontId="3" fillId="35" borderId="11" xfId="68" applyFont="1" applyFill="1" applyBorder="1">
      <alignment/>
      <protection/>
    </xf>
    <xf numFmtId="0" fontId="3" fillId="0" borderId="11" xfId="63" applyNumberFormat="1" applyFont="1" applyBorder="1">
      <alignment/>
      <protection/>
    </xf>
    <xf numFmtId="0" fontId="3" fillId="0" borderId="11" xfId="66" applyFont="1" applyBorder="1">
      <alignment/>
      <protection/>
    </xf>
    <xf numFmtId="0" fontId="3" fillId="0" borderId="11" xfId="63" applyFont="1" applyBorder="1">
      <alignment/>
      <protection/>
    </xf>
    <xf numFmtId="0" fontId="3" fillId="35" borderId="11" xfId="66" applyFont="1" applyFill="1" applyBorder="1">
      <alignment/>
      <protection/>
    </xf>
    <xf numFmtId="0" fontId="3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right"/>
    </xf>
    <xf numFmtId="0" fontId="66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66" fillId="36" borderId="11" xfId="0" applyFont="1" applyFill="1" applyBorder="1" applyAlignment="1">
      <alignment/>
    </xf>
    <xf numFmtId="0" fontId="3" fillId="0" borderId="11" xfId="71" applyFont="1" applyBorder="1">
      <alignment/>
      <protection/>
    </xf>
    <xf numFmtId="0" fontId="10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 wrapText="1"/>
    </xf>
    <xf numFmtId="0" fontId="2" fillId="35" borderId="11" xfId="0" applyNumberFormat="1" applyFont="1" applyFill="1" applyBorder="1" applyAlignment="1">
      <alignment/>
    </xf>
    <xf numFmtId="1" fontId="3" fillId="35" borderId="11" xfId="0" applyNumberFormat="1" applyFont="1" applyFill="1" applyBorder="1" applyAlignment="1">
      <alignment horizontal="right"/>
    </xf>
    <xf numFmtId="0" fontId="66" fillId="0" borderId="11" xfId="0" applyFont="1" applyBorder="1" applyAlignment="1">
      <alignment/>
    </xf>
    <xf numFmtId="0" fontId="3" fillId="0" borderId="11" xfId="85" applyFont="1" applyBorder="1">
      <alignment/>
      <protection/>
    </xf>
    <xf numFmtId="0" fontId="66" fillId="0" borderId="13" xfId="0" applyFont="1" applyBorder="1" applyAlignment="1">
      <alignment/>
    </xf>
    <xf numFmtId="0" fontId="66" fillId="0" borderId="48" xfId="0" applyFont="1" applyBorder="1" applyAlignment="1">
      <alignment/>
    </xf>
    <xf numFmtId="0" fontId="5" fillId="0" borderId="11" xfId="0" applyFont="1" applyBorder="1" applyAlignment="1">
      <alignment/>
    </xf>
    <xf numFmtId="172" fontId="3" fillId="0" borderId="14" xfId="0" applyNumberFormat="1" applyFont="1" applyBorder="1" applyAlignment="1">
      <alignment horizontal="right"/>
    </xf>
    <xf numFmtId="0" fontId="3" fillId="0" borderId="11" xfId="83" applyFont="1" applyBorder="1">
      <alignment/>
      <protection/>
    </xf>
    <xf numFmtId="0" fontId="3" fillId="0" borderId="11" xfId="81" applyFont="1" applyBorder="1">
      <alignment/>
      <protection/>
    </xf>
    <xf numFmtId="0" fontId="4" fillId="0" borderId="0" xfId="0" applyFont="1" applyAlignment="1">
      <alignment horizontal="center" wrapText="1"/>
    </xf>
    <xf numFmtId="0" fontId="2" fillId="0" borderId="22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33" xfId="0" applyFont="1" applyBorder="1" applyAlignment="1">
      <alignment horizontal="right"/>
    </xf>
    <xf numFmtId="172" fontId="3" fillId="0" borderId="12" xfId="0" applyNumberFormat="1" applyFont="1" applyBorder="1" applyAlignment="1">
      <alignment horizontal="right"/>
    </xf>
    <xf numFmtId="0" fontId="3" fillId="0" borderId="11" xfId="72" applyFont="1" applyBorder="1">
      <alignment/>
      <protection/>
    </xf>
    <xf numFmtId="0" fontId="67" fillId="0" borderId="0" xfId="0" applyFont="1" applyAlignment="1">
      <alignment/>
    </xf>
    <xf numFmtId="0" fontId="3" fillId="36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2" fontId="3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66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 horizontal="right" vertical="center"/>
    </xf>
    <xf numFmtId="0" fontId="3" fillId="0" borderId="21" xfId="0" applyFont="1" applyBorder="1" applyAlignment="1">
      <alignment horizontal="center"/>
    </xf>
    <xf numFmtId="172" fontId="5" fillId="0" borderId="21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6" xfId="0" applyFont="1" applyBorder="1" applyAlignment="1">
      <alignment vertical="top" wrapText="1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172" fontId="3" fillId="0" borderId="21" xfId="0" applyNumberFormat="1" applyFont="1" applyBorder="1" applyAlignment="1">
      <alignment horizontal="right" vertical="top" wrapText="1"/>
    </xf>
    <xf numFmtId="0" fontId="2" fillId="35" borderId="18" xfId="0" applyFont="1" applyFill="1" applyBorder="1" applyAlignment="1">
      <alignment horizontal="right"/>
    </xf>
    <xf numFmtId="0" fontId="2" fillId="35" borderId="15" xfId="0" applyFont="1" applyFill="1" applyBorder="1" applyAlignment="1">
      <alignment horizontal="right"/>
    </xf>
    <xf numFmtId="0" fontId="2" fillId="35" borderId="17" xfId="0" applyFont="1" applyFill="1" applyBorder="1" applyAlignment="1">
      <alignment horizontal="right"/>
    </xf>
    <xf numFmtId="0" fontId="2" fillId="35" borderId="33" xfId="0" applyFont="1" applyFill="1" applyBorder="1" applyAlignment="1">
      <alignment horizontal="right"/>
    </xf>
    <xf numFmtId="0" fontId="2" fillId="35" borderId="19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0" fontId="5" fillId="0" borderId="24" xfId="0" applyFont="1" applyBorder="1" applyAlignment="1">
      <alignment vertical="top" wrapText="1"/>
    </xf>
    <xf numFmtId="0" fontId="2" fillId="35" borderId="36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37" xfId="0" applyFont="1" applyBorder="1" applyAlignment="1">
      <alignment horizontal="right"/>
    </xf>
    <xf numFmtId="0" fontId="2" fillId="0" borderId="53" xfId="0" applyFont="1" applyBorder="1" applyAlignment="1">
      <alignment/>
    </xf>
    <xf numFmtId="0" fontId="5" fillId="0" borderId="54" xfId="0" applyFont="1" applyBorder="1" applyAlignment="1">
      <alignment vertical="top" wrapText="1"/>
    </xf>
    <xf numFmtId="172" fontId="5" fillId="0" borderId="44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3" fillId="35" borderId="18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right" vertical="top" wrapText="1"/>
    </xf>
    <xf numFmtId="0" fontId="5" fillId="0" borderId="18" xfId="0" applyFont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right"/>
      <protection locked="0"/>
    </xf>
    <xf numFmtId="0" fontId="6" fillId="0" borderId="49" xfId="0" applyFont="1" applyBorder="1" applyAlignment="1">
      <alignment horizontal="right" vertical="top" wrapText="1"/>
    </xf>
    <xf numFmtId="0" fontId="6" fillId="0" borderId="48" xfId="0" applyFont="1" applyBorder="1" applyAlignment="1">
      <alignment horizontal="right" vertical="top" wrapText="1"/>
    </xf>
    <xf numFmtId="0" fontId="6" fillId="35" borderId="18" xfId="0" applyFont="1" applyFill="1" applyBorder="1" applyAlignment="1">
      <alignment horizontal="right" vertical="top" wrapText="1"/>
    </xf>
    <xf numFmtId="0" fontId="3" fillId="0" borderId="16" xfId="70" applyFont="1" applyBorder="1">
      <alignment/>
      <protection/>
    </xf>
    <xf numFmtId="0" fontId="6" fillId="0" borderId="16" xfId="0" applyFont="1" applyBorder="1" applyAlignment="1">
      <alignment horizontal="right" vertical="top" wrapText="1"/>
    </xf>
    <xf numFmtId="0" fontId="3" fillId="35" borderId="16" xfId="0" applyFont="1" applyFill="1" applyBorder="1" applyAlignment="1">
      <alignment horizontal="right" vertical="center"/>
    </xf>
    <xf numFmtId="0" fontId="3" fillId="0" borderId="16" xfId="65" applyFont="1" applyBorder="1">
      <alignment/>
      <protection/>
    </xf>
    <xf numFmtId="0" fontId="3" fillId="0" borderId="16" xfId="63" applyNumberFormat="1" applyFont="1" applyBorder="1">
      <alignment/>
      <protection/>
    </xf>
    <xf numFmtId="0" fontId="3" fillId="0" borderId="16" xfId="63" applyFont="1" applyBorder="1">
      <alignment/>
      <protection/>
    </xf>
    <xf numFmtId="0" fontId="2" fillId="0" borderId="16" xfId="0" applyFont="1" applyBorder="1" applyAlignment="1">
      <alignment horizontal="right" vertical="top" wrapText="1"/>
    </xf>
    <xf numFmtId="0" fontId="5" fillId="0" borderId="16" xfId="0" applyFont="1" applyBorder="1" applyAlignment="1" applyProtection="1">
      <alignment horizontal="right"/>
      <protection locked="0"/>
    </xf>
    <xf numFmtId="0" fontId="3" fillId="0" borderId="16" xfId="85" applyFont="1" applyBorder="1">
      <alignment/>
      <protection/>
    </xf>
    <xf numFmtId="0" fontId="6" fillId="0" borderId="45" xfId="0" applyFont="1" applyBorder="1" applyAlignment="1">
      <alignment horizontal="right" vertical="top" wrapText="1"/>
    </xf>
    <xf numFmtId="0" fontId="6" fillId="0" borderId="37" xfId="0" applyFont="1" applyBorder="1" applyAlignment="1">
      <alignment horizontal="right" vertical="top" wrapText="1"/>
    </xf>
    <xf numFmtId="0" fontId="6" fillId="35" borderId="19" xfId="0" applyFont="1" applyFill="1" applyBorder="1" applyAlignment="1">
      <alignment horizontal="right" vertical="top" wrapText="1"/>
    </xf>
    <xf numFmtId="0" fontId="6" fillId="35" borderId="17" xfId="0" applyFont="1" applyFill="1" applyBorder="1" applyAlignment="1">
      <alignment horizontal="right" vertical="top" wrapText="1"/>
    </xf>
    <xf numFmtId="172" fontId="6" fillId="0" borderId="14" xfId="0" applyNumberFormat="1" applyFont="1" applyBorder="1" applyAlignment="1">
      <alignment horizontal="right" vertical="top" wrapText="1"/>
    </xf>
    <xf numFmtId="172" fontId="2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0" fontId="5" fillId="0" borderId="18" xfId="0" applyFont="1" applyFill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6" fillId="0" borderId="55" xfId="0" applyFont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left"/>
    </xf>
    <xf numFmtId="0" fontId="5" fillId="0" borderId="37" xfId="0" applyFont="1" applyBorder="1" applyAlignment="1">
      <alignment horizontal="center" vertical="top" wrapText="1"/>
    </xf>
    <xf numFmtId="0" fontId="3" fillId="0" borderId="37" xfId="70" applyFont="1" applyBorder="1">
      <alignment/>
      <protection/>
    </xf>
    <xf numFmtId="0" fontId="6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6" fillId="35" borderId="34" xfId="0" applyFont="1" applyFill="1" applyBorder="1" applyAlignment="1">
      <alignment horizontal="right" vertical="top" wrapText="1"/>
    </xf>
    <xf numFmtId="0" fontId="6" fillId="35" borderId="28" xfId="0" applyFont="1" applyFill="1" applyBorder="1" applyAlignment="1">
      <alignment horizontal="right" vertical="top" wrapText="1"/>
    </xf>
    <xf numFmtId="0" fontId="3" fillId="0" borderId="16" xfId="81" applyFont="1" applyBorder="1">
      <alignment/>
      <protection/>
    </xf>
    <xf numFmtId="0" fontId="3" fillId="35" borderId="16" xfId="0" applyFont="1" applyFill="1" applyBorder="1" applyAlignment="1">
      <alignment horizontal="right"/>
    </xf>
    <xf numFmtId="0" fontId="3" fillId="0" borderId="16" xfId="59" applyFont="1" applyBorder="1">
      <alignment/>
      <protection/>
    </xf>
    <xf numFmtId="0" fontId="3" fillId="0" borderId="16" xfId="0" applyFont="1" applyFill="1" applyBorder="1" applyAlignment="1">
      <alignment/>
    </xf>
    <xf numFmtId="0" fontId="2" fillId="35" borderId="19" xfId="0" applyFont="1" applyFill="1" applyBorder="1" applyAlignment="1">
      <alignment horizontal="right" vertical="top" wrapText="1"/>
    </xf>
    <xf numFmtId="0" fontId="2" fillId="35" borderId="17" xfId="0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horizontal="right"/>
    </xf>
    <xf numFmtId="0" fontId="11" fillId="35" borderId="18" xfId="0" applyFont="1" applyFill="1" applyBorder="1" applyAlignment="1">
      <alignment horizontal="right"/>
    </xf>
    <xf numFmtId="0" fontId="3" fillId="0" borderId="16" xfId="61" applyFont="1" applyBorder="1">
      <alignment/>
      <protection/>
    </xf>
    <xf numFmtId="0" fontId="2" fillId="35" borderId="34" xfId="0" applyFont="1" applyFill="1" applyBorder="1" applyAlignment="1">
      <alignment horizontal="right" vertical="top" wrapText="1"/>
    </xf>
    <xf numFmtId="0" fontId="2" fillId="35" borderId="28" xfId="0" applyFont="1" applyFill="1" applyBorder="1" applyAlignment="1">
      <alignment horizontal="right" vertical="top" wrapText="1"/>
    </xf>
    <xf numFmtId="0" fontId="6" fillId="35" borderId="18" xfId="0" applyFont="1" applyFill="1" applyBorder="1" applyAlignment="1">
      <alignment horizontal="right" wrapText="1"/>
    </xf>
    <xf numFmtId="0" fontId="3" fillId="0" borderId="44" xfId="0" applyFont="1" applyBorder="1" applyAlignment="1">
      <alignment/>
    </xf>
    <xf numFmtId="0" fontId="3" fillId="0" borderId="21" xfId="0" applyFont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right" vertical="center" wrapText="1"/>
    </xf>
    <xf numFmtId="172" fontId="6" fillId="35" borderId="14" xfId="0" applyNumberFormat="1" applyFont="1" applyFill="1" applyBorder="1" applyAlignment="1">
      <alignment horizontal="right" vertical="center" wrapText="1"/>
    </xf>
    <xf numFmtId="172" fontId="2" fillId="35" borderId="17" xfId="0" applyNumberFormat="1" applyFont="1" applyFill="1" applyBorder="1" applyAlignment="1">
      <alignment horizontal="right" vertic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172" fontId="5" fillId="0" borderId="32" xfId="0" applyNumberFormat="1" applyFont="1" applyBorder="1" applyAlignment="1">
      <alignment horizontal="right" vertical="top" wrapText="1"/>
    </xf>
    <xf numFmtId="0" fontId="6" fillId="35" borderId="15" xfId="0" applyFont="1" applyFill="1" applyBorder="1" applyAlignment="1">
      <alignment horizontal="right" vertical="center" wrapText="1"/>
    </xf>
    <xf numFmtId="0" fontId="2" fillId="35" borderId="56" xfId="0" applyFont="1" applyFill="1" applyBorder="1" applyAlignment="1">
      <alignment horizontal="center"/>
    </xf>
    <xf numFmtId="172" fontId="2" fillId="35" borderId="15" xfId="0" applyNumberFormat="1" applyFont="1" applyFill="1" applyBorder="1" applyAlignment="1">
      <alignment horizontal="right" vertical="center"/>
    </xf>
    <xf numFmtId="172" fontId="6" fillId="35" borderId="57" xfId="0" applyNumberFormat="1" applyFont="1" applyFill="1" applyBorder="1" applyAlignment="1">
      <alignment horizontal="right" vertical="center" wrapText="1"/>
    </xf>
    <xf numFmtId="0" fontId="2" fillId="35" borderId="58" xfId="0" applyFont="1" applyFill="1" applyBorder="1" applyAlignment="1">
      <alignment horizontal="center"/>
    </xf>
    <xf numFmtId="172" fontId="6" fillId="35" borderId="59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2" fillId="0" borderId="49" xfId="0" applyFont="1" applyBorder="1" applyAlignment="1">
      <alignment horizontal="center" vertical="center" textRotation="90" wrapText="1" shrinkToFit="1"/>
    </xf>
    <xf numFmtId="0" fontId="2" fillId="0" borderId="12" xfId="0" applyFont="1" applyBorder="1" applyAlignment="1">
      <alignment horizontal="center" vertical="center" textRotation="90" wrapText="1" shrinkToFit="1"/>
    </xf>
    <xf numFmtId="172" fontId="2" fillId="0" borderId="32" xfId="0" applyNumberFormat="1" applyFont="1" applyBorder="1" applyAlignment="1">
      <alignment horizontal="center" vertical="center" textRotation="90" wrapText="1" shrinkToFit="1"/>
    </xf>
    <xf numFmtId="0" fontId="12" fillId="0" borderId="0" xfId="0" applyFont="1" applyAlignment="1">
      <alignment horizontal="center" wrapText="1"/>
    </xf>
    <xf numFmtId="172" fontId="5" fillId="0" borderId="14" xfId="0" applyNumberFormat="1" applyFont="1" applyBorder="1" applyAlignment="1">
      <alignment horizontal="center" vertical="top" wrapText="1"/>
    </xf>
    <xf numFmtId="173" fontId="3" fillId="0" borderId="14" xfId="0" applyNumberFormat="1" applyFont="1" applyBorder="1" applyAlignment="1">
      <alignment horizontal="right"/>
    </xf>
    <xf numFmtId="172" fontId="6" fillId="35" borderId="14" xfId="0" applyNumberFormat="1" applyFont="1" applyFill="1" applyBorder="1" applyAlignment="1">
      <alignment horizontal="right" vertical="top" wrapText="1"/>
    </xf>
    <xf numFmtId="0" fontId="5" fillId="0" borderId="18" xfId="0" applyFont="1" applyBorder="1" applyAlignment="1">
      <alignment horizontal="center" vertical="top" wrapText="1"/>
    </xf>
    <xf numFmtId="0" fontId="6" fillId="35" borderId="16" xfId="0" applyFont="1" applyFill="1" applyBorder="1" applyAlignment="1">
      <alignment horizontal="right" vertical="top" wrapText="1"/>
    </xf>
    <xf numFmtId="0" fontId="2" fillId="35" borderId="16" xfId="0" applyFont="1" applyFill="1" applyBorder="1" applyAlignment="1">
      <alignment horizontal="right"/>
    </xf>
    <xf numFmtId="0" fontId="5" fillId="0" borderId="44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3" fillId="0" borderId="16" xfId="70" applyFont="1" applyBorder="1" applyAlignment="1">
      <alignment horizontal="right"/>
      <protection/>
    </xf>
    <xf numFmtId="0" fontId="11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3" fillId="0" borderId="21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3" fillId="36" borderId="1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172" fontId="6" fillId="0" borderId="14" xfId="0" applyNumberFormat="1" applyFont="1" applyBorder="1" applyAlignment="1">
      <alignment horizontal="center" vertical="top" wrapText="1"/>
    </xf>
    <xf numFmtId="172" fontId="3" fillId="0" borderId="14" xfId="0" applyNumberFormat="1" applyFont="1" applyBorder="1" applyAlignment="1">
      <alignment horizontal="right" wrapText="1"/>
    </xf>
    <xf numFmtId="172" fontId="3" fillId="0" borderId="12" xfId="0" applyNumberFormat="1" applyFont="1" applyBorder="1" applyAlignment="1">
      <alignment horizontal="right" wrapText="1"/>
    </xf>
    <xf numFmtId="172" fontId="3" fillId="0" borderId="32" xfId="0" applyNumberFormat="1" applyFont="1" applyBorder="1" applyAlignment="1">
      <alignment horizontal="right" wrapText="1"/>
    </xf>
    <xf numFmtId="0" fontId="6" fillId="35" borderId="53" xfId="0" applyFont="1" applyFill="1" applyBorder="1" applyAlignment="1">
      <alignment horizontal="right" wrapText="1"/>
    </xf>
    <xf numFmtId="0" fontId="6" fillId="35" borderId="28" xfId="0" applyFont="1" applyFill="1" applyBorder="1" applyAlignment="1">
      <alignment horizontal="right" wrapText="1"/>
    </xf>
    <xf numFmtId="172" fontId="6" fillId="35" borderId="28" xfId="0" applyNumberFormat="1" applyFont="1" applyFill="1" applyBorder="1" applyAlignment="1">
      <alignment horizontal="right" wrapText="1"/>
    </xf>
    <xf numFmtId="172" fontId="6" fillId="35" borderId="60" xfId="0" applyNumberFormat="1" applyFont="1" applyFill="1" applyBorder="1" applyAlignment="1">
      <alignment horizontal="right" wrapText="1"/>
    </xf>
    <xf numFmtId="0" fontId="6" fillId="35" borderId="34" xfId="0" applyFont="1" applyFill="1" applyBorder="1" applyAlignment="1">
      <alignment horizontal="right" wrapText="1"/>
    </xf>
    <xf numFmtId="1" fontId="2" fillId="35" borderId="19" xfId="0" applyNumberFormat="1" applyFont="1" applyFill="1" applyBorder="1" applyAlignment="1">
      <alignment horizontal="right"/>
    </xf>
    <xf numFmtId="1" fontId="2" fillId="35" borderId="33" xfId="0" applyNumberFormat="1" applyFont="1" applyFill="1" applyBorder="1" applyAlignment="1">
      <alignment horizontal="right"/>
    </xf>
    <xf numFmtId="1" fontId="2" fillId="35" borderId="15" xfId="0" applyNumberFormat="1" applyFont="1" applyFill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61" xfId="0" applyFont="1" applyBorder="1" applyAlignment="1">
      <alignment/>
    </xf>
    <xf numFmtId="0" fontId="5" fillId="0" borderId="26" xfId="0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6" fillId="0" borderId="21" xfId="0" applyFont="1" applyBorder="1" applyAlignment="1">
      <alignment horizontal="right" vertical="top" wrapText="1"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62" xfId="0" applyFont="1" applyFill="1" applyBorder="1" applyAlignment="1">
      <alignment/>
    </xf>
    <xf numFmtId="172" fontId="5" fillId="35" borderId="21" xfId="0" applyNumberFormat="1" applyFont="1" applyFill="1" applyBorder="1" applyAlignment="1">
      <alignment horizontal="right" vertical="top" wrapText="1"/>
    </xf>
    <xf numFmtId="0" fontId="3" fillId="35" borderId="17" xfId="0" applyFont="1" applyFill="1" applyBorder="1" applyAlignment="1">
      <alignment/>
    </xf>
    <xf numFmtId="172" fontId="5" fillId="35" borderId="25" xfId="0" applyNumberFormat="1" applyFont="1" applyFill="1" applyBorder="1" applyAlignment="1">
      <alignment horizontal="right" vertical="top" wrapText="1"/>
    </xf>
    <xf numFmtId="0" fontId="5" fillId="0" borderId="16" xfId="0" applyFont="1" applyBorder="1" applyAlignment="1">
      <alignment horizontal="right"/>
    </xf>
    <xf numFmtId="0" fontId="3" fillId="0" borderId="45" xfId="70" applyFont="1" applyBorder="1">
      <alignment/>
      <protection/>
    </xf>
    <xf numFmtId="0" fontId="3" fillId="35" borderId="16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0" borderId="21" xfId="0" applyFont="1" applyBorder="1" applyAlignment="1">
      <alignment horizontal="right" vertical="center"/>
    </xf>
    <xf numFmtId="0" fontId="2" fillId="35" borderId="17" xfId="0" applyFont="1" applyFill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68" fillId="0" borderId="62" xfId="0" applyFont="1" applyBorder="1" applyAlignment="1">
      <alignment horizontal="center" vertical="center"/>
    </xf>
    <xf numFmtId="0" fontId="66" fillId="0" borderId="11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/>
    </xf>
    <xf numFmtId="0" fontId="66" fillId="0" borderId="2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/>
    </xf>
    <xf numFmtId="0" fontId="66" fillId="0" borderId="13" xfId="0" applyFont="1" applyBorder="1" applyAlignment="1">
      <alignment horizontal="center" vertical="center" textRotation="90"/>
    </xf>
    <xf numFmtId="0" fontId="66" fillId="0" borderId="37" xfId="0" applyFont="1" applyBorder="1" applyAlignment="1">
      <alignment horizontal="center" vertical="center" textRotation="90"/>
    </xf>
    <xf numFmtId="0" fontId="66" fillId="0" borderId="44" xfId="0" applyFont="1" applyBorder="1" applyAlignment="1">
      <alignment horizontal="center" vertical="center" textRotation="90"/>
    </xf>
    <xf numFmtId="0" fontId="3" fillId="0" borderId="37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44" xfId="0" applyFont="1" applyFill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3" fillId="0" borderId="16" xfId="0" applyFont="1" applyBorder="1" applyAlignment="1">
      <alignment horizontal="center" vertical="center" textRotation="90" readingOrder="2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right"/>
    </xf>
    <xf numFmtId="0" fontId="0" fillId="0" borderId="14" xfId="0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1" xfId="0" applyFont="1" applyFill="1" applyBorder="1" applyAlignment="1">
      <alignment horizontal="right"/>
    </xf>
    <xf numFmtId="0" fontId="2" fillId="35" borderId="25" xfId="0" applyFont="1" applyFill="1" applyBorder="1" applyAlignment="1">
      <alignment horizontal="right"/>
    </xf>
    <xf numFmtId="0" fontId="5" fillId="0" borderId="26" xfId="0" applyNumberFormat="1" applyFont="1" applyBorder="1" applyAlignment="1">
      <alignment vertical="top" wrapText="1"/>
    </xf>
    <xf numFmtId="0" fontId="2" fillId="35" borderId="27" xfId="0" applyFont="1" applyFill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0" fontId="3" fillId="35" borderId="21" xfId="0" applyFont="1" applyFill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2" fillId="0" borderId="19" xfId="0" applyFont="1" applyBorder="1" applyAlignment="1">
      <alignment/>
    </xf>
    <xf numFmtId="1" fontId="2" fillId="0" borderId="25" xfId="0" applyNumberFormat="1" applyFont="1" applyBorder="1" applyAlignment="1">
      <alignment/>
    </xf>
    <xf numFmtId="0" fontId="3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" fontId="2" fillId="0" borderId="25" xfId="0" applyNumberFormat="1" applyFont="1" applyBorder="1" applyAlignment="1">
      <alignment horizontal="right"/>
    </xf>
    <xf numFmtId="0" fontId="3" fillId="0" borderId="16" xfId="92" applyFont="1" applyBorder="1" applyAlignment="1">
      <alignment horizontal="right" vertical="center"/>
      <protection/>
    </xf>
    <xf numFmtId="0" fontId="3" fillId="0" borderId="16" xfId="71" applyFont="1" applyBorder="1">
      <alignment/>
      <protection/>
    </xf>
    <xf numFmtId="0" fontId="3" fillId="0" borderId="16" xfId="72" applyFont="1" applyBorder="1">
      <alignment/>
      <protection/>
    </xf>
    <xf numFmtId="0" fontId="3" fillId="0" borderId="20" xfId="0" applyFont="1" applyBorder="1" applyAlignment="1">
      <alignment horizontal="right"/>
    </xf>
    <xf numFmtId="0" fontId="2" fillId="35" borderId="20" xfId="0" applyFont="1" applyFill="1" applyBorder="1" applyAlignment="1">
      <alignment/>
    </xf>
    <xf numFmtId="0" fontId="2" fillId="0" borderId="20" xfId="0" applyFont="1" applyBorder="1" applyAlignment="1">
      <alignment horizontal="right"/>
    </xf>
    <xf numFmtId="0" fontId="2" fillId="35" borderId="62" xfId="0" applyFont="1" applyFill="1" applyBorder="1" applyAlignment="1">
      <alignment/>
    </xf>
    <xf numFmtId="0" fontId="11" fillId="0" borderId="21" xfId="0" applyFont="1" applyBorder="1" applyAlignment="1">
      <alignment horizontal="center"/>
    </xf>
    <xf numFmtId="171" fontId="11" fillId="0" borderId="24" xfId="42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30" borderId="16" xfId="0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6" xfId="0" applyFont="1" applyFill="1" applyBorder="1" applyAlignment="1">
      <alignment horizontal="right" vertical="center" wrapText="1"/>
    </xf>
    <xf numFmtId="0" fontId="3" fillId="36" borderId="16" xfId="0" applyFont="1" applyFill="1" applyBorder="1" applyAlignment="1">
      <alignment horizontal="right" vertical="center"/>
    </xf>
    <xf numFmtId="0" fontId="3" fillId="0" borderId="26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0" fontId="3" fillId="0" borderId="6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3" fillId="0" borderId="37" xfId="81" applyFont="1" applyBorder="1">
      <alignment/>
      <protection/>
    </xf>
    <xf numFmtId="0" fontId="3" fillId="0" borderId="13" xfId="81" applyFont="1" applyBorder="1">
      <alignment/>
      <protection/>
    </xf>
    <xf numFmtId="0" fontId="5" fillId="0" borderId="6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90" wrapText="1" shrinkToFit="1"/>
    </xf>
    <xf numFmtId="0" fontId="5" fillId="0" borderId="3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3" fillId="0" borderId="65" xfId="0" applyFont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69" fillId="35" borderId="34" xfId="0" applyFont="1" applyFill="1" applyBorder="1" applyAlignment="1">
      <alignment horizontal="right" vertical="top" wrapText="1"/>
    </xf>
    <xf numFmtId="0" fontId="69" fillId="35" borderId="28" xfId="0" applyFont="1" applyFill="1" applyBorder="1" applyAlignment="1">
      <alignment horizontal="right" vertical="top" wrapText="1"/>
    </xf>
    <xf numFmtId="0" fontId="2" fillId="0" borderId="45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45" xfId="0" applyFont="1" applyBorder="1" applyAlignment="1">
      <alignment/>
    </xf>
    <xf numFmtId="0" fontId="2" fillId="0" borderId="12" xfId="0" applyFont="1" applyBorder="1" applyAlignment="1">
      <alignment/>
    </xf>
    <xf numFmtId="0" fontId="26" fillId="0" borderId="32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right"/>
    </xf>
    <xf numFmtId="1" fontId="2" fillId="0" borderId="27" xfId="0" applyNumberFormat="1" applyFont="1" applyBorder="1" applyAlignment="1">
      <alignment horizontal="right"/>
    </xf>
    <xf numFmtId="0" fontId="3" fillId="35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1" fillId="0" borderId="23" xfId="0" applyFont="1" applyBorder="1" applyAlignment="1">
      <alignment vertical="top" wrapText="1"/>
    </xf>
    <xf numFmtId="0" fontId="3" fillId="36" borderId="13" xfId="0" applyFont="1" applyFill="1" applyBorder="1" applyAlignment="1">
      <alignment/>
    </xf>
    <xf numFmtId="0" fontId="3" fillId="35" borderId="37" xfId="0" applyFont="1" applyFill="1" applyBorder="1" applyAlignment="1">
      <alignment/>
    </xf>
    <xf numFmtId="0" fontId="3" fillId="0" borderId="6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17" xfId="0" applyNumberFormat="1" applyFont="1" applyBorder="1" applyAlignment="1">
      <alignment/>
    </xf>
    <xf numFmtId="0" fontId="3" fillId="0" borderId="17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2" fillId="0" borderId="68" xfId="0" applyFont="1" applyBorder="1" applyAlignment="1">
      <alignment horizontal="right"/>
    </xf>
    <xf numFmtId="16" fontId="3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69" xfId="0" applyNumberFormat="1" applyFont="1" applyBorder="1" applyAlignment="1">
      <alignment horizontal="center"/>
    </xf>
    <xf numFmtId="2" fontId="3" fillId="0" borderId="57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59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66" fillId="0" borderId="16" xfId="70" applyFont="1" applyFill="1" applyBorder="1" applyAlignment="1">
      <alignment horizontal="center" vertical="center" wrapText="1"/>
      <protection/>
    </xf>
    <xf numFmtId="0" fontId="66" fillId="0" borderId="11" xfId="70" applyFont="1" applyFill="1" applyBorder="1" applyAlignment="1">
      <alignment horizontal="center" vertical="center" wrapText="1"/>
      <protection/>
    </xf>
    <xf numFmtId="0" fontId="3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5" fillId="0" borderId="17" xfId="0" applyNumberFormat="1" applyFont="1" applyBorder="1" applyAlignment="1">
      <alignment vertical="top" wrapText="1"/>
    </xf>
    <xf numFmtId="1" fontId="3" fillId="0" borderId="25" xfId="0" applyNumberFormat="1" applyFont="1" applyBorder="1" applyAlignment="1">
      <alignment horizontal="right"/>
    </xf>
    <xf numFmtId="1" fontId="3" fillId="0" borderId="44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3" fillId="0" borderId="28" xfId="70" applyFont="1" applyBorder="1" applyAlignment="1">
      <alignment horizontal="center" vertical="center" wrapText="1"/>
      <protection/>
    </xf>
    <xf numFmtId="0" fontId="66" fillId="0" borderId="28" xfId="70" applyFont="1" applyBorder="1" applyAlignment="1">
      <alignment horizontal="center" vertical="center"/>
      <protection/>
    </xf>
    <xf numFmtId="0" fontId="66" fillId="0" borderId="28" xfId="70" applyFont="1" applyBorder="1" applyAlignment="1">
      <alignment horizontal="center" vertical="center" wrapText="1"/>
      <protection/>
    </xf>
    <xf numFmtId="0" fontId="3" fillId="0" borderId="53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60" xfId="0" applyFont="1" applyBorder="1" applyAlignment="1">
      <alignment wrapText="1"/>
    </xf>
    <xf numFmtId="0" fontId="0" fillId="0" borderId="5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0" xfId="0" applyBorder="1" applyAlignment="1">
      <alignment vertical="center"/>
    </xf>
    <xf numFmtId="0" fontId="3" fillId="0" borderId="34" xfId="70" applyFont="1" applyBorder="1" applyAlignment="1">
      <alignment horizontal="center" vertical="center" wrapText="1"/>
      <protection/>
    </xf>
    <xf numFmtId="0" fontId="3" fillId="0" borderId="35" xfId="70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57" xfId="0" applyBorder="1" applyAlignment="1">
      <alignment/>
    </xf>
    <xf numFmtId="1" fontId="2" fillId="35" borderId="27" xfId="0" applyNumberFormat="1" applyFont="1" applyFill="1" applyBorder="1" applyAlignment="1">
      <alignment horizontal="right"/>
    </xf>
    <xf numFmtId="0" fontId="0" fillId="0" borderId="58" xfId="0" applyBorder="1" applyAlignment="1">
      <alignment/>
    </xf>
    <xf numFmtId="0" fontId="0" fillId="0" borderId="17" xfId="0" applyBorder="1" applyAlignment="1">
      <alignment/>
    </xf>
    <xf numFmtId="0" fontId="0" fillId="0" borderId="59" xfId="0" applyBorder="1" applyAlignment="1">
      <alignment/>
    </xf>
    <xf numFmtId="0" fontId="5" fillId="0" borderId="32" xfId="0" applyNumberFormat="1" applyFont="1" applyBorder="1" applyAlignment="1">
      <alignment vertical="top" wrapText="1"/>
    </xf>
    <xf numFmtId="0" fontId="2" fillId="35" borderId="71" xfId="0" applyFont="1" applyFill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3" fillId="0" borderId="52" xfId="0" applyFont="1" applyBorder="1" applyAlignment="1">
      <alignment/>
    </xf>
    <xf numFmtId="0" fontId="11" fillId="0" borderId="44" xfId="0" applyFont="1" applyBorder="1" applyAlignment="1">
      <alignment horizontal="center"/>
    </xf>
    <xf numFmtId="0" fontId="11" fillId="0" borderId="5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66" fillId="0" borderId="70" xfId="0" applyFont="1" applyBorder="1" applyAlignment="1">
      <alignment/>
    </xf>
    <xf numFmtId="0" fontId="66" fillId="35" borderId="49" xfId="0" applyFont="1" applyFill="1" applyBorder="1" applyAlignment="1">
      <alignment horizontal="center" vertical="center"/>
    </xf>
    <xf numFmtId="0" fontId="66" fillId="35" borderId="12" xfId="0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3" fillId="0" borderId="11" xfId="0" applyNumberFormat="1" applyFont="1" applyBorder="1" applyAlignment="1">
      <alignment/>
    </xf>
    <xf numFmtId="16" fontId="3" fillId="0" borderId="16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7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2" fillId="35" borderId="19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6" borderId="63" xfId="0" applyFont="1" applyFill="1" applyBorder="1" applyAlignment="1">
      <alignment horizontal="center" vertical="center" textRotation="90" wrapText="1" shrinkToFit="1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2" fillId="35" borderId="29" xfId="0" applyFont="1" applyFill="1" applyBorder="1" applyAlignment="1">
      <alignment horizontal="right"/>
    </xf>
    <xf numFmtId="0" fontId="3" fillId="0" borderId="7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59" xfId="0" applyFont="1" applyBorder="1" applyAlignment="1">
      <alignment/>
    </xf>
    <xf numFmtId="0" fontId="7" fillId="0" borderId="33" xfId="0" applyFont="1" applyBorder="1" applyAlignment="1">
      <alignment textRotation="90"/>
    </xf>
    <xf numFmtId="0" fontId="7" fillId="0" borderId="15" xfId="0" applyFont="1" applyBorder="1" applyAlignment="1">
      <alignment textRotation="90"/>
    </xf>
    <xf numFmtId="0" fontId="7" fillId="0" borderId="27" xfId="0" applyFont="1" applyBorder="1" applyAlignment="1">
      <alignment textRotation="90"/>
    </xf>
    <xf numFmtId="0" fontId="7" fillId="0" borderId="57" xfId="0" applyFont="1" applyBorder="1" applyAlignment="1">
      <alignment textRotation="90"/>
    </xf>
    <xf numFmtId="0" fontId="11" fillId="0" borderId="11" xfId="0" applyFont="1" applyBorder="1" applyAlignment="1">
      <alignment horizontal="center"/>
    </xf>
    <xf numFmtId="172" fontId="11" fillId="0" borderId="70" xfId="0" applyNumberFormat="1" applyFont="1" applyBorder="1" applyAlignment="1">
      <alignment horizontal="center" vertical="center"/>
    </xf>
    <xf numFmtId="0" fontId="3" fillId="0" borderId="16" xfId="71" applyFont="1" applyBorder="1" applyAlignment="1">
      <alignment horizontal="right"/>
      <protection/>
    </xf>
    <xf numFmtId="0" fontId="3" fillId="36" borderId="16" xfId="71" applyFont="1" applyFill="1" applyBorder="1" applyAlignment="1">
      <alignment horizontal="right"/>
      <protection/>
    </xf>
    <xf numFmtId="0" fontId="66" fillId="36" borderId="37" xfId="0" applyFont="1" applyFill="1" applyBorder="1" applyAlignment="1">
      <alignment/>
    </xf>
    <xf numFmtId="0" fontId="66" fillId="36" borderId="13" xfId="0" applyFont="1" applyFill="1" applyBorder="1" applyAlignment="1">
      <alignment/>
    </xf>
    <xf numFmtId="0" fontId="3" fillId="36" borderId="33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36" borderId="15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vertical="top"/>
    </xf>
    <xf numFmtId="0" fontId="5" fillId="0" borderId="14" xfId="0" applyNumberFormat="1" applyFont="1" applyBorder="1" applyAlignment="1">
      <alignment vertical="top" wrapText="1"/>
    </xf>
    <xf numFmtId="0" fontId="3" fillId="35" borderId="14" xfId="0" applyFont="1" applyFill="1" applyBorder="1" applyAlignment="1">
      <alignment/>
    </xf>
    <xf numFmtId="0" fontId="2" fillId="36" borderId="11" xfId="0" applyFont="1" applyFill="1" applyBorder="1" applyAlignment="1">
      <alignment horizontal="right" vertical="top" wrapText="1"/>
    </xf>
    <xf numFmtId="0" fontId="3" fillId="0" borderId="13" xfId="0" applyFont="1" applyBorder="1" applyAlignment="1">
      <alignment/>
    </xf>
    <xf numFmtId="0" fontId="3" fillId="0" borderId="11" xfId="71" applyFont="1" applyBorder="1" applyAlignment="1">
      <alignment horizontal="right"/>
      <protection/>
    </xf>
    <xf numFmtId="0" fontId="3" fillId="36" borderId="11" xfId="71" applyFont="1" applyFill="1" applyBorder="1" applyAlignment="1">
      <alignment horizontal="right"/>
      <protection/>
    </xf>
    <xf numFmtId="0" fontId="3" fillId="0" borderId="13" xfId="71" applyFont="1" applyBorder="1" applyAlignment="1">
      <alignment horizontal="right"/>
      <protection/>
    </xf>
    <xf numFmtId="0" fontId="3" fillId="36" borderId="11" xfId="0" applyFont="1" applyFill="1" applyBorder="1" applyAlignment="1">
      <alignment horizontal="right" vertical="center" wrapText="1"/>
    </xf>
    <xf numFmtId="0" fontId="3" fillId="0" borderId="15" xfId="71" applyFont="1" applyBorder="1" applyAlignment="1">
      <alignment horizontal="right"/>
      <protection/>
    </xf>
    <xf numFmtId="0" fontId="3" fillId="0" borderId="18" xfId="70" applyFont="1" applyBorder="1">
      <alignment/>
      <protection/>
    </xf>
    <xf numFmtId="0" fontId="3" fillId="0" borderId="49" xfId="70" applyFont="1" applyBorder="1">
      <alignment/>
      <protection/>
    </xf>
    <xf numFmtId="0" fontId="3" fillId="0" borderId="23" xfId="70" applyFont="1" applyBorder="1">
      <alignment/>
      <protection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4" xfId="70" applyFont="1" applyBorder="1">
      <alignment/>
      <protection/>
    </xf>
    <xf numFmtId="0" fontId="3" fillId="0" borderId="18" xfId="0" applyFont="1" applyBorder="1" applyAlignment="1">
      <alignment/>
    </xf>
    <xf numFmtId="0" fontId="3" fillId="0" borderId="18" xfId="70" applyFont="1" applyBorder="1" applyAlignment="1">
      <alignment horizontal="right"/>
      <protection/>
    </xf>
    <xf numFmtId="0" fontId="3" fillId="0" borderId="18" xfId="69" applyFont="1" applyBorder="1" applyAlignment="1">
      <alignment horizontal="right"/>
      <protection/>
    </xf>
    <xf numFmtId="0" fontId="3" fillId="0" borderId="18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58" xfId="0" applyFont="1" applyFill="1" applyBorder="1" applyAlignment="1">
      <alignment/>
    </xf>
    <xf numFmtId="0" fontId="3" fillId="0" borderId="33" xfId="70" applyFont="1" applyBorder="1">
      <alignment/>
      <protection/>
    </xf>
    <xf numFmtId="0" fontId="3" fillId="0" borderId="15" xfId="70" applyFont="1" applyBorder="1">
      <alignment/>
      <protection/>
    </xf>
    <xf numFmtId="0" fontId="10" fillId="36" borderId="11" xfId="0" applyFont="1" applyFill="1" applyBorder="1" applyAlignment="1">
      <alignment horizontal="right" vertical="center" wrapText="1"/>
    </xf>
    <xf numFmtId="0" fontId="3" fillId="0" borderId="50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top" wrapText="1"/>
    </xf>
    <xf numFmtId="0" fontId="3" fillId="0" borderId="50" xfId="70" applyFont="1" applyBorder="1" applyAlignment="1">
      <alignment horizontal="right" vertical="center"/>
      <protection/>
    </xf>
    <xf numFmtId="0" fontId="3" fillId="0" borderId="45" xfId="0" applyFont="1" applyFill="1" applyBorder="1" applyAlignment="1">
      <alignment horizontal="right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36" borderId="45" xfId="0" applyFont="1" applyFill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35" borderId="57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59" xfId="0" applyFont="1" applyFill="1" applyBorder="1" applyAlignment="1">
      <alignment/>
    </xf>
    <xf numFmtId="0" fontId="3" fillId="0" borderId="73" xfId="0" applyFont="1" applyBorder="1" applyAlignment="1">
      <alignment horizontal="right" vertical="center"/>
    </xf>
    <xf numFmtId="0" fontId="3" fillId="36" borderId="74" xfId="0" applyFont="1" applyFill="1" applyBorder="1" applyAlignment="1">
      <alignment/>
    </xf>
    <xf numFmtId="0" fontId="3" fillId="36" borderId="75" xfId="0" applyFont="1" applyFill="1" applyBorder="1" applyAlignment="1">
      <alignment/>
    </xf>
    <xf numFmtId="0" fontId="3" fillId="36" borderId="50" xfId="0" applyFont="1" applyFill="1" applyBorder="1" applyAlignment="1">
      <alignment/>
    </xf>
    <xf numFmtId="0" fontId="3" fillId="36" borderId="76" xfId="0" applyFont="1" applyFill="1" applyBorder="1" applyAlignment="1">
      <alignment/>
    </xf>
    <xf numFmtId="0" fontId="66" fillId="0" borderId="11" xfId="70" applyFont="1" applyBorder="1">
      <alignment/>
      <protection/>
    </xf>
    <xf numFmtId="0" fontId="66" fillId="0" borderId="73" xfId="0" applyFont="1" applyBorder="1" applyAlignment="1">
      <alignment/>
    </xf>
    <xf numFmtId="0" fontId="66" fillId="0" borderId="50" xfId="0" applyFont="1" applyBorder="1" applyAlignment="1">
      <alignment/>
    </xf>
    <xf numFmtId="0" fontId="66" fillId="0" borderId="77" xfId="0" applyFont="1" applyBorder="1" applyAlignment="1">
      <alignment/>
    </xf>
    <xf numFmtId="0" fontId="66" fillId="0" borderId="74" xfId="0" applyFont="1" applyBorder="1" applyAlignment="1">
      <alignment/>
    </xf>
    <xf numFmtId="0" fontId="3" fillId="0" borderId="18" xfId="0" applyFont="1" applyBorder="1" applyAlignment="1">
      <alignment vertical="center"/>
    </xf>
    <xf numFmtId="1" fontId="3" fillId="0" borderId="18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right"/>
    </xf>
    <xf numFmtId="0" fontId="2" fillId="35" borderId="13" xfId="0" applyFont="1" applyFill="1" applyBorder="1" applyAlignment="1">
      <alignment horizontal="right"/>
    </xf>
    <xf numFmtId="0" fontId="2" fillId="35" borderId="44" xfId="0" applyFont="1" applyFill="1" applyBorder="1" applyAlignment="1">
      <alignment horizontal="right"/>
    </xf>
    <xf numFmtId="0" fontId="3" fillId="0" borderId="16" xfId="0" applyFont="1" applyBorder="1" applyAlignment="1">
      <alignment horizontal="right" vertical="center"/>
    </xf>
    <xf numFmtId="0" fontId="66" fillId="0" borderId="14" xfId="70" applyFont="1" applyFill="1" applyBorder="1" applyAlignment="1">
      <alignment horizontal="center" vertical="center" wrapText="1"/>
      <protection/>
    </xf>
    <xf numFmtId="0" fontId="3" fillId="0" borderId="78" xfId="0" applyFont="1" applyBorder="1" applyAlignment="1">
      <alignment/>
    </xf>
    <xf numFmtId="0" fontId="3" fillId="0" borderId="33" xfId="70" applyFont="1" applyBorder="1" applyAlignment="1">
      <alignment horizontal="center" vertical="center" wrapText="1"/>
      <protection/>
    </xf>
    <xf numFmtId="0" fontId="3" fillId="0" borderId="15" xfId="70" applyFont="1" applyBorder="1" applyAlignment="1">
      <alignment horizontal="center" vertical="center" wrapText="1"/>
      <protection/>
    </xf>
    <xf numFmtId="0" fontId="3" fillId="0" borderId="27" xfId="70" applyFont="1" applyBorder="1" applyAlignment="1">
      <alignment horizontal="center" vertical="center" wrapText="1"/>
      <protection/>
    </xf>
    <xf numFmtId="0" fontId="3" fillId="0" borderId="37" xfId="0" applyFont="1" applyBorder="1" applyAlignment="1">
      <alignment horizontal="right" vertical="center"/>
    </xf>
    <xf numFmtId="0" fontId="3" fillId="0" borderId="36" xfId="0" applyFont="1" applyBorder="1" applyAlignment="1">
      <alignment/>
    </xf>
    <xf numFmtId="0" fontId="3" fillId="0" borderId="33" xfId="71" applyFont="1" applyBorder="1" applyAlignment="1">
      <alignment horizontal="right"/>
      <protection/>
    </xf>
    <xf numFmtId="0" fontId="2" fillId="35" borderId="29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35" borderId="30" xfId="0" applyFont="1" applyFill="1" applyBorder="1" applyAlignment="1">
      <alignment/>
    </xf>
    <xf numFmtId="0" fontId="3" fillId="0" borderId="74" xfId="0" applyFont="1" applyBorder="1" applyAlignment="1">
      <alignment horizontal="right"/>
    </xf>
    <xf numFmtId="0" fontId="3" fillId="0" borderId="74" xfId="0" applyFont="1" applyBorder="1" applyAlignment="1">
      <alignment horizontal="right"/>
    </xf>
    <xf numFmtId="0" fontId="3" fillId="0" borderId="75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50" xfId="70" applyFont="1" applyBorder="1" applyAlignment="1">
      <alignment horizontal="right" vertical="center"/>
      <protection/>
    </xf>
    <xf numFmtId="0" fontId="3" fillId="0" borderId="23" xfId="0" applyFont="1" applyBorder="1" applyAlignment="1">
      <alignment horizontal="left"/>
    </xf>
    <xf numFmtId="0" fontId="3" fillId="0" borderId="33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35" borderId="14" xfId="0" applyFont="1" applyFill="1" applyBorder="1" applyAlignment="1">
      <alignment horizontal="left" vertical="top"/>
    </xf>
    <xf numFmtId="0" fontId="6" fillId="35" borderId="63" xfId="0" applyFont="1" applyFill="1" applyBorder="1" applyAlignment="1">
      <alignment horizontal="right" vertical="top" wrapText="1"/>
    </xf>
    <xf numFmtId="0" fontId="6" fillId="35" borderId="64" xfId="0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vertical="top" wrapText="1"/>
    </xf>
    <xf numFmtId="0" fontId="3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3" fillId="0" borderId="71" xfId="71" applyFont="1" applyBorder="1">
      <alignment/>
      <protection/>
    </xf>
    <xf numFmtId="0" fontId="3" fillId="0" borderId="20" xfId="71" applyFont="1" applyBorder="1">
      <alignment/>
      <protection/>
    </xf>
    <xf numFmtId="0" fontId="3" fillId="0" borderId="20" xfId="70" applyFont="1" applyBorder="1">
      <alignment/>
      <protection/>
    </xf>
    <xf numFmtId="0" fontId="3" fillId="0" borderId="20" xfId="0" applyFont="1" applyBorder="1" applyAlignment="1">
      <alignment horizontal="right" vertical="center"/>
    </xf>
    <xf numFmtId="0" fontId="3" fillId="36" borderId="20" xfId="0" applyFont="1" applyFill="1" applyBorder="1" applyAlignment="1">
      <alignment/>
    </xf>
    <xf numFmtId="0" fontId="66" fillId="0" borderId="20" xfId="0" applyFont="1" applyBorder="1" applyAlignment="1">
      <alignment/>
    </xf>
    <xf numFmtId="0" fontId="3" fillId="0" borderId="20" xfId="69" applyFont="1" applyBorder="1" applyAlignment="1">
      <alignment horizontal="right"/>
      <protection/>
    </xf>
    <xf numFmtId="0" fontId="3" fillId="0" borderId="20" xfId="0" applyFont="1" applyFill="1" applyBorder="1" applyAlignment="1">
      <alignment/>
    </xf>
    <xf numFmtId="0" fontId="3" fillId="0" borderId="62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36" borderId="18" xfId="0" applyFont="1" applyFill="1" applyBorder="1" applyAlignment="1">
      <alignment horizontal="right" vertical="center" wrapText="1"/>
    </xf>
    <xf numFmtId="0" fontId="3" fillId="36" borderId="56" xfId="0" applyFont="1" applyFill="1" applyBorder="1" applyAlignment="1">
      <alignment vertical="center" wrapText="1"/>
    </xf>
    <xf numFmtId="0" fontId="3" fillId="36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 horizontal="right" vertical="center" wrapText="1"/>
    </xf>
    <xf numFmtId="0" fontId="3" fillId="36" borderId="77" xfId="0" applyFont="1" applyFill="1" applyBorder="1" applyAlignment="1">
      <alignment/>
    </xf>
    <xf numFmtId="0" fontId="3" fillId="36" borderId="73" xfId="0" applyFont="1" applyFill="1" applyBorder="1" applyAlignment="1">
      <alignment/>
    </xf>
    <xf numFmtId="0" fontId="3" fillId="0" borderId="77" xfId="0" applyFont="1" applyBorder="1" applyAlignment="1">
      <alignment horizontal="right"/>
    </xf>
    <xf numFmtId="0" fontId="5" fillId="0" borderId="40" xfId="0" applyFont="1" applyBorder="1" applyAlignment="1">
      <alignment horizontal="center" vertical="center" wrapText="1"/>
    </xf>
    <xf numFmtId="0" fontId="3" fillId="0" borderId="56" xfId="71" applyFont="1" applyBorder="1" applyAlignment="1">
      <alignment horizontal="right"/>
      <protection/>
    </xf>
    <xf numFmtId="0" fontId="3" fillId="0" borderId="18" xfId="71" applyFont="1" applyBorder="1" applyAlignment="1">
      <alignment horizontal="right"/>
      <protection/>
    </xf>
    <xf numFmtId="0" fontId="3" fillId="36" borderId="18" xfId="71" applyFont="1" applyFill="1" applyBorder="1" applyAlignment="1">
      <alignment horizontal="right"/>
      <protection/>
    </xf>
    <xf numFmtId="0" fontId="3" fillId="35" borderId="18" xfId="68" applyFont="1" applyFill="1" applyBorder="1">
      <alignment/>
      <protection/>
    </xf>
    <xf numFmtId="0" fontId="3" fillId="0" borderId="18" xfId="66" applyFont="1" applyBorder="1">
      <alignment/>
      <protection/>
    </xf>
    <xf numFmtId="0" fontId="3" fillId="35" borderId="18" xfId="66" applyFont="1" applyFill="1" applyBorder="1">
      <alignment/>
      <protection/>
    </xf>
    <xf numFmtId="0" fontId="66" fillId="0" borderId="18" xfId="0" applyFont="1" applyBorder="1" applyAlignment="1">
      <alignment/>
    </xf>
    <xf numFmtId="0" fontId="3" fillId="0" borderId="49" xfId="0" applyFont="1" applyBorder="1" applyAlignment="1">
      <alignment/>
    </xf>
    <xf numFmtId="0" fontId="6" fillId="0" borderId="58" xfId="0" applyFont="1" applyBorder="1" applyAlignment="1">
      <alignment horizontal="right" vertical="top" wrapText="1"/>
    </xf>
    <xf numFmtId="0" fontId="3" fillId="0" borderId="19" xfId="0" applyFont="1" applyFill="1" applyBorder="1" applyAlignment="1">
      <alignment/>
    </xf>
    <xf numFmtId="0" fontId="2" fillId="0" borderId="69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4" xfId="71" applyFont="1" applyBorder="1">
      <alignment/>
      <protection/>
    </xf>
    <xf numFmtId="0" fontId="3" fillId="0" borderId="14" xfId="72" applyFont="1" applyBorder="1">
      <alignment/>
      <protection/>
    </xf>
    <xf numFmtId="0" fontId="3" fillId="0" borderId="14" xfId="0" applyFont="1" applyFill="1" applyBorder="1" applyAlignment="1">
      <alignment/>
    </xf>
    <xf numFmtId="0" fontId="3" fillId="0" borderId="57" xfId="70" applyFont="1" applyBorder="1">
      <alignment/>
      <protection/>
    </xf>
    <xf numFmtId="0" fontId="3" fillId="0" borderId="14" xfId="92" applyFont="1" applyBorder="1" applyAlignment="1">
      <alignment horizontal="right" vertical="center"/>
      <protection/>
    </xf>
    <xf numFmtId="0" fontId="3" fillId="0" borderId="32" xfId="70" applyFont="1" applyBorder="1">
      <alignment/>
      <protection/>
    </xf>
    <xf numFmtId="0" fontId="3" fillId="0" borderId="14" xfId="70" applyFont="1" applyBorder="1" applyAlignment="1">
      <alignment horizontal="right"/>
      <protection/>
    </xf>
    <xf numFmtId="0" fontId="3" fillId="0" borderId="71" xfId="0" applyFont="1" applyBorder="1" applyAlignment="1">
      <alignment horizontal="right"/>
    </xf>
    <xf numFmtId="0" fontId="66" fillId="0" borderId="23" xfId="0" applyFont="1" applyBorder="1" applyAlignment="1">
      <alignment horizontal="center" vertical="center" textRotation="90"/>
    </xf>
    <xf numFmtId="0" fontId="66" fillId="0" borderId="14" xfId="0" applyFont="1" applyFill="1" applyBorder="1" applyAlignment="1">
      <alignment horizontal="center"/>
    </xf>
    <xf numFmtId="0" fontId="66" fillId="0" borderId="59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textRotation="90"/>
    </xf>
    <xf numFmtId="0" fontId="3" fillId="0" borderId="59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7" fillId="0" borderId="47" xfId="0" applyFont="1" applyBorder="1" applyAlignment="1">
      <alignment textRotation="90"/>
    </xf>
    <xf numFmtId="0" fontId="3" fillId="0" borderId="30" xfId="0" applyFont="1" applyBorder="1" applyAlignment="1">
      <alignment horizontal="right"/>
    </xf>
    <xf numFmtId="0" fontId="3" fillId="0" borderId="16" xfId="75" applyFont="1" applyBorder="1">
      <alignment/>
      <protection/>
    </xf>
    <xf numFmtId="0" fontId="3" fillId="0" borderId="11" xfId="75" applyFont="1" applyBorder="1">
      <alignment/>
      <protection/>
    </xf>
    <xf numFmtId="0" fontId="3" fillId="36" borderId="16" xfId="75" applyFont="1" applyFill="1" applyBorder="1">
      <alignment/>
      <protection/>
    </xf>
    <xf numFmtId="0" fontId="3" fillId="36" borderId="11" xfId="75" applyFont="1" applyFill="1" applyBorder="1">
      <alignment/>
      <protection/>
    </xf>
    <xf numFmtId="0" fontId="3" fillId="0" borderId="18" xfId="77" applyFont="1" applyBorder="1">
      <alignment/>
      <protection/>
    </xf>
    <xf numFmtId="0" fontId="3" fillId="0" borderId="11" xfId="77" applyFont="1" applyBorder="1">
      <alignment/>
      <protection/>
    </xf>
    <xf numFmtId="0" fontId="3" fillId="36" borderId="18" xfId="77" applyFont="1" applyFill="1" applyBorder="1">
      <alignment/>
      <protection/>
    </xf>
    <xf numFmtId="0" fontId="3" fillId="36" borderId="11" xfId="77" applyFont="1" applyFill="1" applyBorder="1">
      <alignment/>
      <protection/>
    </xf>
    <xf numFmtId="0" fontId="3" fillId="36" borderId="37" xfId="0" applyFont="1" applyFill="1" applyBorder="1" applyAlignment="1">
      <alignment horizontal="right" vertical="center"/>
    </xf>
    <xf numFmtId="0" fontId="3" fillId="0" borderId="79" xfId="0" applyFont="1" applyBorder="1" applyAlignment="1">
      <alignment horizontal="right" vertical="center"/>
    </xf>
    <xf numFmtId="0" fontId="3" fillId="0" borderId="79" xfId="0" applyFont="1" applyBorder="1" applyAlignment="1">
      <alignment horizontal="right" vertical="center"/>
    </xf>
    <xf numFmtId="0" fontId="66" fillId="0" borderId="16" xfId="0" applyFont="1" applyFill="1" applyBorder="1" applyAlignment="1">
      <alignment/>
    </xf>
    <xf numFmtId="0" fontId="3" fillId="0" borderId="80" xfId="0" applyFont="1" applyBorder="1" applyAlignment="1">
      <alignment horizontal="right"/>
    </xf>
    <xf numFmtId="0" fontId="5" fillId="0" borderId="3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6" fillId="36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66" fillId="36" borderId="16" xfId="0" applyFont="1" applyFill="1" applyBorder="1" applyAlignment="1">
      <alignment horizontal="right"/>
    </xf>
    <xf numFmtId="0" fontId="3" fillId="0" borderId="33" xfId="0" applyFont="1" applyBorder="1" applyAlignment="1">
      <alignment/>
    </xf>
    <xf numFmtId="0" fontId="66" fillId="36" borderId="16" xfId="0" applyFont="1" applyFill="1" applyBorder="1" applyAlignment="1">
      <alignment/>
    </xf>
    <xf numFmtId="0" fontId="3" fillId="0" borderId="76" xfId="0" applyFont="1" applyBorder="1" applyAlignment="1">
      <alignment horizontal="right" vertical="center"/>
    </xf>
    <xf numFmtId="0" fontId="3" fillId="0" borderId="56" xfId="70" applyFont="1" applyBorder="1">
      <alignment/>
      <protection/>
    </xf>
    <xf numFmtId="0" fontId="3" fillId="0" borderId="73" xfId="70" applyFont="1" applyBorder="1" applyAlignment="1">
      <alignment horizontal="right" vertical="center"/>
      <protection/>
    </xf>
    <xf numFmtId="0" fontId="3" fillId="0" borderId="73" xfId="70" applyFont="1" applyBorder="1" applyAlignment="1">
      <alignment horizontal="right" vertical="center"/>
      <protection/>
    </xf>
    <xf numFmtId="0" fontId="66" fillId="0" borderId="18" xfId="70" applyFont="1" applyBorder="1">
      <alignment/>
      <protection/>
    </xf>
    <xf numFmtId="0" fontId="3" fillId="0" borderId="81" xfId="0" applyFont="1" applyBorder="1" applyAlignment="1">
      <alignment horizontal="right" vertical="center"/>
    </xf>
    <xf numFmtId="0" fontId="3" fillId="0" borderId="82" xfId="0" applyFont="1" applyBorder="1" applyAlignment="1">
      <alignment horizontal="right" vertical="center"/>
    </xf>
    <xf numFmtId="0" fontId="2" fillId="35" borderId="47" xfId="0" applyFont="1" applyFill="1" applyBorder="1" applyAlignment="1">
      <alignment vertical="center"/>
    </xf>
    <xf numFmtId="0" fontId="3" fillId="36" borderId="18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1" fontId="3" fillId="35" borderId="18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26" fillId="0" borderId="32" xfId="0" applyFont="1" applyBorder="1" applyAlignment="1">
      <alignment vertical="top" wrapText="1"/>
    </xf>
    <xf numFmtId="1" fontId="3" fillId="0" borderId="11" xfId="0" applyNumberFormat="1" applyFont="1" applyBorder="1" applyAlignment="1">
      <alignment horizontal="right"/>
    </xf>
    <xf numFmtId="1" fontId="3" fillId="35" borderId="24" xfId="0" applyNumberFormat="1" applyFont="1" applyFill="1" applyBorder="1" applyAlignment="1">
      <alignment horizontal="right"/>
    </xf>
    <xf numFmtId="0" fontId="3" fillId="37" borderId="11" xfId="0" applyFont="1" applyFill="1" applyBorder="1" applyAlignment="1">
      <alignment/>
    </xf>
    <xf numFmtId="0" fontId="3" fillId="37" borderId="11" xfId="0" applyFont="1" applyFill="1" applyBorder="1" applyAlignment="1">
      <alignment horizontal="right"/>
    </xf>
    <xf numFmtId="0" fontId="3" fillId="0" borderId="43" xfId="0" applyFont="1" applyFill="1" applyBorder="1" applyAlignment="1">
      <alignment/>
    </xf>
    <xf numFmtId="0" fontId="3" fillId="0" borderId="83" xfId="0" applyFont="1" applyFill="1" applyBorder="1" applyAlignment="1">
      <alignment/>
    </xf>
    <xf numFmtId="0" fontId="3" fillId="0" borderId="11" xfId="0" applyNumberFormat="1" applyFont="1" applyBorder="1" applyAlignment="1">
      <alignment horizontal="right"/>
    </xf>
    <xf numFmtId="0" fontId="3" fillId="0" borderId="76" xfId="0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0" fontId="3" fillId="0" borderId="11" xfId="70" applyFont="1" applyFill="1" applyBorder="1" applyAlignment="1">
      <alignment horizontal="right"/>
      <protection/>
    </xf>
    <xf numFmtId="0" fontId="3" fillId="36" borderId="11" xfId="70" applyFont="1" applyFill="1" applyBorder="1" applyAlignment="1">
      <alignment horizontal="right"/>
      <protection/>
    </xf>
    <xf numFmtId="0" fontId="3" fillId="36" borderId="11" xfId="49" applyFont="1" applyFill="1" applyBorder="1" applyAlignment="1">
      <alignment horizontal="right"/>
    </xf>
    <xf numFmtId="0" fontId="2" fillId="36" borderId="18" xfId="0" applyFont="1" applyFill="1" applyBorder="1" applyAlignment="1">
      <alignment horizontal="right"/>
    </xf>
    <xf numFmtId="0" fontId="2" fillId="0" borderId="18" xfId="0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36" borderId="18" xfId="0" applyNumberFormat="1" applyFont="1" applyFill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24" xfId="0" applyFont="1" applyBorder="1" applyAlignment="1">
      <alignment/>
    </xf>
    <xf numFmtId="0" fontId="10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36" borderId="18" xfId="0" applyNumberFormat="1" applyFont="1" applyFill="1" applyBorder="1" applyAlignment="1">
      <alignment/>
    </xf>
    <xf numFmtId="0" fontId="29" fillId="0" borderId="11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11" xfId="0" applyNumberFormat="1" applyFont="1" applyBorder="1" applyAlignment="1">
      <alignment horizontal="center"/>
    </xf>
    <xf numFmtId="0" fontId="3" fillId="35" borderId="11" xfId="0" applyNumberFormat="1" applyFont="1" applyFill="1" applyBorder="1" applyAlignment="1">
      <alignment horizontal="center" textRotation="90"/>
    </xf>
    <xf numFmtId="0" fontId="3" fillId="0" borderId="18" xfId="0" applyNumberFormat="1" applyFont="1" applyBorder="1" applyAlignment="1">
      <alignment horizontal="center" textRotation="90"/>
    </xf>
    <xf numFmtId="0" fontId="3" fillId="0" borderId="12" xfId="0" applyNumberFormat="1" applyFont="1" applyBorder="1" applyAlignment="1">
      <alignment horizontal="center" textRotation="90"/>
    </xf>
    <xf numFmtId="0" fontId="3" fillId="0" borderId="49" xfId="0" applyNumberFormat="1" applyFont="1" applyBorder="1" applyAlignment="1">
      <alignment horizontal="center" textRotation="90"/>
    </xf>
    <xf numFmtId="0" fontId="3" fillId="0" borderId="11" xfId="0" applyNumberFormat="1" applyFont="1" applyBorder="1" applyAlignment="1">
      <alignment horizontal="center" textRotation="90"/>
    </xf>
    <xf numFmtId="0" fontId="26" fillId="0" borderId="11" xfId="0" applyFont="1" applyBorder="1" applyAlignment="1">
      <alignment vertical="top" wrapText="1"/>
    </xf>
    <xf numFmtId="1" fontId="3" fillId="35" borderId="14" xfId="0" applyNumberFormat="1" applyFont="1" applyFill="1" applyBorder="1" applyAlignment="1">
      <alignment horizontal="right"/>
    </xf>
    <xf numFmtId="0" fontId="26" fillId="0" borderId="11" xfId="0" applyFont="1" applyBorder="1" applyAlignment="1">
      <alignment vertical="top"/>
    </xf>
    <xf numFmtId="1" fontId="3" fillId="0" borderId="11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36" borderId="11" xfId="49" applyFont="1" applyFill="1" applyBorder="1" applyAlignment="1">
      <alignment/>
    </xf>
    <xf numFmtId="0" fontId="3" fillId="36" borderId="11" xfId="70" applyFont="1" applyFill="1" applyBorder="1" applyAlignment="1">
      <alignment/>
      <protection/>
    </xf>
    <xf numFmtId="0" fontId="0" fillId="0" borderId="0" xfId="70">
      <alignment/>
      <protection/>
    </xf>
    <xf numFmtId="0" fontId="26" fillId="0" borderId="11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4" xfId="0" applyNumberFormat="1" applyFont="1" applyBorder="1" applyAlignment="1">
      <alignment horizontal="right"/>
    </xf>
    <xf numFmtId="0" fontId="29" fillId="0" borderId="11" xfId="0" applyFont="1" applyBorder="1" applyAlignment="1">
      <alignment/>
    </xf>
    <xf numFmtId="0" fontId="29" fillId="0" borderId="11" xfId="0" applyFont="1" applyFill="1" applyBorder="1" applyAlignment="1">
      <alignment/>
    </xf>
    <xf numFmtId="1" fontId="29" fillId="0" borderId="11" xfId="0" applyNumberFormat="1" applyFont="1" applyBorder="1" applyAlignment="1">
      <alignment/>
    </xf>
    <xf numFmtId="0" fontId="2" fillId="0" borderId="23" xfId="0" applyNumberFormat="1" applyFont="1" applyBorder="1" applyAlignment="1">
      <alignment horizontal="right"/>
    </xf>
    <xf numFmtId="0" fontId="2" fillId="0" borderId="48" xfId="0" applyNumberFormat="1" applyFont="1" applyBorder="1" applyAlignment="1">
      <alignment horizontal="right"/>
    </xf>
    <xf numFmtId="1" fontId="29" fillId="0" borderId="11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1" fontId="3" fillId="36" borderId="18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horizontal="right" vertical="center"/>
    </xf>
    <xf numFmtId="0" fontId="3" fillId="37" borderId="11" xfId="0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1" xfId="70" applyFont="1" applyFill="1" applyBorder="1" applyAlignment="1">
      <alignment horizontal="right" vertical="center"/>
      <protection/>
    </xf>
    <xf numFmtId="1" fontId="3" fillId="0" borderId="12" xfId="0" applyNumberFormat="1" applyFont="1" applyBorder="1" applyAlignment="1">
      <alignment/>
    </xf>
    <xf numFmtId="1" fontId="3" fillId="35" borderId="49" xfId="0" applyNumberFormat="1" applyFont="1" applyFill="1" applyBorder="1" applyAlignment="1">
      <alignment horizontal="right"/>
    </xf>
    <xf numFmtId="1" fontId="10" fillId="0" borderId="11" xfId="0" applyNumberFormat="1" applyFont="1" applyBorder="1" applyAlignment="1">
      <alignment/>
    </xf>
    <xf numFmtId="0" fontId="2" fillId="35" borderId="11" xfId="0" applyNumberFormat="1" applyFont="1" applyFill="1" applyBorder="1" applyAlignment="1">
      <alignment horizontal="right"/>
    </xf>
    <xf numFmtId="0" fontId="3" fillId="36" borderId="11" xfId="0" applyNumberFormat="1" applyFont="1" applyFill="1" applyBorder="1" applyAlignment="1">
      <alignment horizontal="center"/>
    </xf>
    <xf numFmtId="0" fontId="3" fillId="0" borderId="0" xfId="70" applyFont="1" applyBorder="1">
      <alignment/>
      <protection/>
    </xf>
    <xf numFmtId="0" fontId="11" fillId="0" borderId="32" xfId="0" applyFont="1" applyBorder="1" applyAlignment="1">
      <alignment vertical="top" wrapText="1"/>
    </xf>
    <xf numFmtId="0" fontId="13" fillId="0" borderId="11" xfId="0" applyFont="1" applyBorder="1" applyAlignment="1">
      <alignment/>
    </xf>
    <xf numFmtId="0" fontId="10" fillId="36" borderId="11" xfId="0" applyFont="1" applyFill="1" applyBorder="1" applyAlignment="1">
      <alignment horizontal="right"/>
    </xf>
    <xf numFmtId="0" fontId="10" fillId="38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3" fillId="36" borderId="11" xfId="49" applyFont="1" applyFill="1" applyBorder="1" applyAlignment="1">
      <alignment/>
    </xf>
    <xf numFmtId="0" fontId="11" fillId="0" borderId="14" xfId="0" applyNumberFormat="1" applyFont="1" applyBorder="1" applyAlignment="1">
      <alignment vertical="top" wrapText="1"/>
    </xf>
    <xf numFmtId="0" fontId="2" fillId="36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5" fillId="0" borderId="11" xfId="46" applyFont="1" applyBorder="1">
      <alignment/>
      <protection/>
    </xf>
    <xf numFmtId="0" fontId="10" fillId="37" borderId="11" xfId="0" applyFont="1" applyFill="1" applyBorder="1" applyAlignment="1">
      <alignment/>
    </xf>
    <xf numFmtId="0" fontId="5" fillId="0" borderId="11" xfId="0" applyFont="1" applyBorder="1" applyAlignment="1">
      <alignment vertical="top"/>
    </xf>
    <xf numFmtId="0" fontId="5" fillId="0" borderId="11" xfId="0" applyNumberFormat="1" applyFont="1" applyBorder="1" applyAlignment="1">
      <alignment vertical="top" wrapText="1"/>
    </xf>
    <xf numFmtId="1" fontId="10" fillId="36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1" fontId="2" fillId="36" borderId="11" xfId="0" applyNumberFormat="1" applyFont="1" applyFill="1" applyBorder="1" applyAlignment="1">
      <alignment/>
    </xf>
    <xf numFmtId="0" fontId="66" fillId="0" borderId="11" xfId="71" applyFont="1" applyBorder="1">
      <alignment/>
      <protection/>
    </xf>
    <xf numFmtId="0" fontId="3" fillId="0" borderId="11" xfId="93" applyFont="1" applyBorder="1" applyAlignment="1">
      <alignment vertical="center"/>
      <protection/>
    </xf>
    <xf numFmtId="0" fontId="3" fillId="0" borderId="11" xfId="70" applyFont="1" applyBorder="1" applyAlignment="1">
      <alignment horizontal="right" vertical="center"/>
      <protection/>
    </xf>
    <xf numFmtId="1" fontId="2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172" fontId="5" fillId="39" borderId="14" xfId="0" applyNumberFormat="1" applyFont="1" applyFill="1" applyBorder="1" applyAlignment="1">
      <alignment horizontal="right" vertical="top" wrapText="1"/>
    </xf>
    <xf numFmtId="0" fontId="3" fillId="39" borderId="61" xfId="0" applyFont="1" applyFill="1" applyBorder="1" applyAlignment="1">
      <alignment horizontal="center" vertical="center" wrapText="1"/>
    </xf>
    <xf numFmtId="172" fontId="3" fillId="39" borderId="21" xfId="0" applyNumberFormat="1" applyFont="1" applyFill="1" applyBorder="1" applyAlignment="1">
      <alignment horizontal="right"/>
    </xf>
    <xf numFmtId="172" fontId="3" fillId="39" borderId="25" xfId="0" applyNumberFormat="1" applyFont="1" applyFill="1" applyBorder="1" applyAlignment="1">
      <alignment horizontal="right"/>
    </xf>
    <xf numFmtId="172" fontId="3" fillId="39" borderId="21" xfId="0" applyNumberFormat="1" applyFont="1" applyFill="1" applyBorder="1" applyAlignment="1">
      <alignment/>
    </xf>
    <xf numFmtId="172" fontId="3" fillId="39" borderId="25" xfId="0" applyNumberFormat="1" applyFont="1" applyFill="1" applyBorder="1" applyAlignment="1">
      <alignment/>
    </xf>
    <xf numFmtId="0" fontId="3" fillId="39" borderId="40" xfId="0" applyFont="1" applyFill="1" applyBorder="1" applyAlignment="1">
      <alignment horizontal="center" vertical="center" wrapText="1"/>
    </xf>
    <xf numFmtId="172" fontId="3" fillId="39" borderId="27" xfId="0" applyNumberFormat="1" applyFont="1" applyFill="1" applyBorder="1" applyAlignment="1">
      <alignment horizontal="right"/>
    </xf>
    <xf numFmtId="172" fontId="3" fillId="39" borderId="11" xfId="0" applyNumberFormat="1" applyFont="1" applyFill="1" applyBorder="1" applyAlignment="1">
      <alignment horizontal="right"/>
    </xf>
    <xf numFmtId="172" fontId="3" fillId="39" borderId="17" xfId="0" applyNumberFormat="1" applyFont="1" applyFill="1" applyBorder="1" applyAlignment="1">
      <alignment horizontal="right"/>
    </xf>
    <xf numFmtId="172" fontId="5" fillId="39" borderId="21" xfId="0" applyNumberFormat="1" applyFont="1" applyFill="1" applyBorder="1" applyAlignment="1">
      <alignment horizontal="right" vertical="top" wrapText="1"/>
    </xf>
    <xf numFmtId="172" fontId="3" fillId="39" borderId="21" xfId="0" applyNumberFormat="1" applyFont="1" applyFill="1" applyBorder="1" applyAlignment="1">
      <alignment vertical="top" wrapText="1"/>
    </xf>
    <xf numFmtId="172" fontId="2" fillId="39" borderId="27" xfId="0" applyNumberFormat="1" applyFont="1" applyFill="1" applyBorder="1" applyAlignment="1">
      <alignment horizontal="right"/>
    </xf>
    <xf numFmtId="172" fontId="2" fillId="39" borderId="21" xfId="0" applyNumberFormat="1" applyFont="1" applyFill="1" applyBorder="1" applyAlignment="1">
      <alignment horizontal="right"/>
    </xf>
    <xf numFmtId="172" fontId="2" fillId="39" borderId="25" xfId="0" applyNumberFormat="1" applyFont="1" applyFill="1" applyBorder="1" applyAlignment="1">
      <alignment horizontal="right"/>
    </xf>
    <xf numFmtId="172" fontId="5" fillId="39" borderId="44" xfId="0" applyNumberFormat="1" applyFont="1" applyFill="1" applyBorder="1" applyAlignment="1">
      <alignment horizontal="right" vertical="top" wrapText="1"/>
    </xf>
    <xf numFmtId="172" fontId="3" fillId="39" borderId="21" xfId="0" applyNumberFormat="1" applyFont="1" applyFill="1" applyBorder="1" applyAlignment="1">
      <alignment horizontal="right" vertical="top" wrapText="1"/>
    </xf>
    <xf numFmtId="172" fontId="5" fillId="39" borderId="26" xfId="0" applyNumberFormat="1" applyFont="1" applyFill="1" applyBorder="1" applyAlignment="1">
      <alignment horizontal="right" vertical="top" wrapText="1"/>
    </xf>
    <xf numFmtId="0" fontId="3" fillId="39" borderId="64" xfId="0" applyFont="1" applyFill="1" applyBorder="1" applyAlignment="1">
      <alignment horizontal="center" vertical="center" wrapText="1"/>
    </xf>
    <xf numFmtId="172" fontId="3" fillId="39" borderId="15" xfId="0" applyNumberFormat="1" applyFont="1" applyFill="1" applyBorder="1" applyAlignment="1">
      <alignment horizontal="center" vertical="top" wrapText="1"/>
    </xf>
    <xf numFmtId="172" fontId="3" fillId="39" borderId="27" xfId="0" applyNumberFormat="1" applyFont="1" applyFill="1" applyBorder="1" applyAlignment="1">
      <alignment horizontal="center"/>
    </xf>
    <xf numFmtId="172" fontId="5" fillId="39" borderId="13" xfId="0" applyNumberFormat="1" applyFont="1" applyFill="1" applyBorder="1" applyAlignment="1">
      <alignment horizontal="center" vertical="top" wrapText="1"/>
    </xf>
    <xf numFmtId="172" fontId="3" fillId="39" borderId="44" xfId="0" applyNumberFormat="1" applyFont="1" applyFill="1" applyBorder="1" applyAlignment="1">
      <alignment horizontal="center"/>
    </xf>
    <xf numFmtId="172" fontId="5" fillId="39" borderId="11" xfId="0" applyNumberFormat="1" applyFont="1" applyFill="1" applyBorder="1" applyAlignment="1">
      <alignment horizontal="center" vertical="top" wrapText="1"/>
    </xf>
    <xf numFmtId="172" fontId="3" fillId="39" borderId="21" xfId="0" applyNumberFormat="1" applyFont="1" applyFill="1" applyBorder="1" applyAlignment="1">
      <alignment horizontal="center"/>
    </xf>
    <xf numFmtId="172" fontId="3" fillId="39" borderId="11" xfId="0" applyNumberFormat="1" applyFont="1" applyFill="1" applyBorder="1" applyAlignment="1">
      <alignment horizontal="center"/>
    </xf>
    <xf numFmtId="172" fontId="5" fillId="39" borderId="17" xfId="0" applyNumberFormat="1" applyFont="1" applyFill="1" applyBorder="1" applyAlignment="1">
      <alignment horizontal="center" vertical="top" wrapText="1"/>
    </xf>
    <xf numFmtId="172" fontId="3" fillId="39" borderId="25" xfId="0" applyNumberFormat="1" applyFont="1" applyFill="1" applyBorder="1" applyAlignment="1">
      <alignment horizontal="center"/>
    </xf>
    <xf numFmtId="172" fontId="2" fillId="39" borderId="15" xfId="0" applyNumberFormat="1" applyFont="1" applyFill="1" applyBorder="1" applyAlignment="1">
      <alignment horizontal="center"/>
    </xf>
    <xf numFmtId="172" fontId="2" fillId="39" borderId="27" xfId="0" applyNumberFormat="1" applyFont="1" applyFill="1" applyBorder="1" applyAlignment="1">
      <alignment horizontal="center"/>
    </xf>
    <xf numFmtId="172" fontId="2" fillId="39" borderId="11" xfId="0" applyNumberFormat="1" applyFont="1" applyFill="1" applyBorder="1" applyAlignment="1">
      <alignment horizontal="center"/>
    </xf>
    <xf numFmtId="172" fontId="2" fillId="39" borderId="21" xfId="0" applyNumberFormat="1" applyFont="1" applyFill="1" applyBorder="1" applyAlignment="1">
      <alignment horizontal="center"/>
    </xf>
    <xf numFmtId="172" fontId="2" fillId="39" borderId="17" xfId="0" applyNumberFormat="1" applyFont="1" applyFill="1" applyBorder="1" applyAlignment="1">
      <alignment horizontal="center"/>
    </xf>
    <xf numFmtId="172" fontId="2" fillId="39" borderId="25" xfId="0" applyNumberFormat="1" applyFont="1" applyFill="1" applyBorder="1" applyAlignment="1">
      <alignment horizontal="center"/>
    </xf>
    <xf numFmtId="0" fontId="3" fillId="39" borderId="41" xfId="0" applyFont="1" applyFill="1" applyBorder="1" applyAlignment="1">
      <alignment horizontal="center" vertical="center" wrapText="1"/>
    </xf>
    <xf numFmtId="172" fontId="5" fillId="39" borderId="27" xfId="0" applyNumberFormat="1" applyFont="1" applyFill="1" applyBorder="1" applyAlignment="1">
      <alignment horizontal="right" vertical="top" wrapText="1"/>
    </xf>
    <xf numFmtId="172" fontId="6" fillId="39" borderId="21" xfId="0" applyNumberFormat="1" applyFont="1" applyFill="1" applyBorder="1" applyAlignment="1">
      <alignment horizontal="right" vertical="top" wrapText="1"/>
    </xf>
    <xf numFmtId="172" fontId="2" fillId="39" borderId="21" xfId="0" applyNumberFormat="1" applyFont="1" applyFill="1" applyBorder="1" applyAlignment="1">
      <alignment horizontal="right" vertical="top" wrapText="1"/>
    </xf>
    <xf numFmtId="172" fontId="6" fillId="39" borderId="25" xfId="0" applyNumberFormat="1" applyFont="1" applyFill="1" applyBorder="1" applyAlignment="1">
      <alignment horizontal="right" vertical="top" wrapText="1"/>
    </xf>
    <xf numFmtId="172" fontId="6" fillId="39" borderId="61" xfId="0" applyNumberFormat="1" applyFont="1" applyFill="1" applyBorder="1" applyAlignment="1">
      <alignment horizontal="right" vertical="top" wrapText="1"/>
    </xf>
    <xf numFmtId="172" fontId="6" fillId="39" borderId="26" xfId="0" applyNumberFormat="1" applyFont="1" applyFill="1" applyBorder="1" applyAlignment="1">
      <alignment horizontal="right" vertical="top" wrapText="1"/>
    </xf>
    <xf numFmtId="172" fontId="2" fillId="39" borderId="35" xfId="0" applyNumberFormat="1" applyFont="1" applyFill="1" applyBorder="1" applyAlignment="1">
      <alignment horizontal="right" vertical="top" wrapText="1"/>
    </xf>
    <xf numFmtId="172" fontId="6" fillId="39" borderId="44" xfId="0" applyNumberFormat="1" applyFont="1" applyFill="1" applyBorder="1" applyAlignment="1">
      <alignment horizontal="right" vertical="top" wrapText="1"/>
    </xf>
    <xf numFmtId="172" fontId="3" fillId="39" borderId="44" xfId="0" applyNumberFormat="1" applyFont="1" applyFill="1" applyBorder="1" applyAlignment="1">
      <alignment horizontal="right" wrapText="1"/>
    </xf>
    <xf numFmtId="172" fontId="3" fillId="39" borderId="21" xfId="0" applyNumberFormat="1" applyFont="1" applyFill="1" applyBorder="1" applyAlignment="1">
      <alignment horizontal="right" wrapText="1"/>
    </xf>
    <xf numFmtId="172" fontId="3" fillId="39" borderId="26" xfId="0" applyNumberFormat="1" applyFont="1" applyFill="1" applyBorder="1" applyAlignment="1">
      <alignment horizontal="right" wrapText="1"/>
    </xf>
    <xf numFmtId="172" fontId="2" fillId="39" borderId="35" xfId="0" applyNumberFormat="1" applyFont="1" applyFill="1" applyBorder="1" applyAlignment="1">
      <alignment horizontal="right" wrapText="1"/>
    </xf>
    <xf numFmtId="172" fontId="6" fillId="39" borderId="35" xfId="0" applyNumberFormat="1" applyFont="1" applyFill="1" applyBorder="1" applyAlignment="1">
      <alignment horizontal="right" wrapText="1"/>
    </xf>
    <xf numFmtId="172" fontId="5" fillId="0" borderId="57" xfId="0" applyNumberFormat="1" applyFont="1" applyFill="1" applyBorder="1" applyAlignment="1">
      <alignment vertical="top" wrapText="1"/>
    </xf>
    <xf numFmtId="172" fontId="5" fillId="0" borderId="14" xfId="0" applyNumberFormat="1" applyFont="1" applyFill="1" applyBorder="1" applyAlignment="1">
      <alignment vertical="top" wrapText="1"/>
    </xf>
    <xf numFmtId="172" fontId="5" fillId="0" borderId="14" xfId="0" applyNumberFormat="1" applyFont="1" applyFill="1" applyBorder="1" applyAlignment="1">
      <alignment horizontal="right" vertical="top" wrapText="1"/>
    </xf>
    <xf numFmtId="172" fontId="3" fillId="0" borderId="14" xfId="0" applyNumberFormat="1" applyFont="1" applyFill="1" applyBorder="1" applyAlignment="1">
      <alignment vertical="top" wrapText="1"/>
    </xf>
    <xf numFmtId="172" fontId="5" fillId="0" borderId="59" xfId="0" applyNumberFormat="1" applyFont="1" applyFill="1" applyBorder="1" applyAlignment="1">
      <alignment vertical="top" wrapText="1"/>
    </xf>
    <xf numFmtId="172" fontId="5" fillId="0" borderId="44" xfId="0" applyNumberFormat="1" applyFont="1" applyFill="1" applyBorder="1" applyAlignment="1">
      <alignment vertical="top" wrapText="1"/>
    </xf>
    <xf numFmtId="172" fontId="5" fillId="0" borderId="21" xfId="0" applyNumberFormat="1" applyFont="1" applyFill="1" applyBorder="1" applyAlignment="1">
      <alignment vertical="top" wrapText="1"/>
    </xf>
    <xf numFmtId="172" fontId="5" fillId="0" borderId="25" xfId="0" applyNumberFormat="1" applyFont="1" applyFill="1" applyBorder="1" applyAlignment="1">
      <alignment vertical="top" wrapText="1"/>
    </xf>
    <xf numFmtId="172" fontId="5" fillId="39" borderId="84" xfId="0" applyNumberFormat="1" applyFont="1" applyFill="1" applyBorder="1" applyAlignment="1">
      <alignment horizontal="right" vertical="top" wrapText="1"/>
    </xf>
    <xf numFmtId="172" fontId="5" fillId="39" borderId="51" xfId="0" applyNumberFormat="1" applyFont="1" applyFill="1" applyBorder="1" applyAlignment="1">
      <alignment horizontal="right" vertical="top" wrapText="1"/>
    </xf>
    <xf numFmtId="172" fontId="3" fillId="39" borderId="51" xfId="0" applyNumberFormat="1" applyFont="1" applyFill="1" applyBorder="1" applyAlignment="1">
      <alignment horizontal="right" vertical="top" wrapText="1"/>
    </xf>
    <xf numFmtId="172" fontId="5" fillId="39" borderId="85" xfId="0" applyNumberFormat="1" applyFont="1" applyFill="1" applyBorder="1" applyAlignment="1">
      <alignment horizontal="right" vertical="top" wrapText="1"/>
    </xf>
    <xf numFmtId="172" fontId="5" fillId="39" borderId="25" xfId="0" applyNumberFormat="1" applyFont="1" applyFill="1" applyBorder="1" applyAlignment="1">
      <alignment horizontal="right" vertical="top" wrapText="1"/>
    </xf>
    <xf numFmtId="0" fontId="2" fillId="39" borderId="64" xfId="0" applyFont="1" applyFill="1" applyBorder="1" applyAlignment="1">
      <alignment horizontal="center" vertical="center" textRotation="90" wrapText="1" shrinkToFit="1"/>
    </xf>
    <xf numFmtId="172" fontId="2" fillId="39" borderId="61" xfId="0" applyNumberFormat="1" applyFont="1" applyFill="1" applyBorder="1" applyAlignment="1">
      <alignment horizontal="center" vertical="center" textRotation="90" wrapText="1" shrinkToFit="1"/>
    </xf>
    <xf numFmtId="172" fontId="5" fillId="39" borderId="13" xfId="0" applyNumberFormat="1" applyFont="1" applyFill="1" applyBorder="1" applyAlignment="1">
      <alignment horizontal="right" vertical="top" wrapText="1"/>
    </xf>
    <xf numFmtId="172" fontId="5" fillId="39" borderId="11" xfId="0" applyNumberFormat="1" applyFont="1" applyFill="1" applyBorder="1" applyAlignment="1">
      <alignment horizontal="right" vertical="top" wrapText="1"/>
    </xf>
    <xf numFmtId="172" fontId="5" fillId="39" borderId="12" xfId="0" applyNumberFormat="1" applyFont="1" applyFill="1" applyBorder="1" applyAlignment="1">
      <alignment horizontal="right" vertical="top" wrapText="1"/>
    </xf>
    <xf numFmtId="172" fontId="6" fillId="39" borderId="15" xfId="0" applyNumberFormat="1" applyFont="1" applyFill="1" applyBorder="1" applyAlignment="1">
      <alignment horizontal="right" vertical="center" wrapText="1"/>
    </xf>
    <xf numFmtId="172" fontId="6" fillId="39" borderId="27" xfId="0" applyNumberFormat="1" applyFont="1" applyFill="1" applyBorder="1" applyAlignment="1">
      <alignment horizontal="right" vertical="center" wrapText="1"/>
    </xf>
    <xf numFmtId="172" fontId="6" fillId="39" borderId="11" xfId="0" applyNumberFormat="1" applyFont="1" applyFill="1" applyBorder="1" applyAlignment="1">
      <alignment horizontal="right" vertical="center" wrapText="1"/>
    </xf>
    <xf numFmtId="172" fontId="6" fillId="39" borderId="21" xfId="0" applyNumberFormat="1" applyFont="1" applyFill="1" applyBorder="1" applyAlignment="1">
      <alignment horizontal="right" vertical="center" wrapText="1"/>
    </xf>
    <xf numFmtId="172" fontId="6" fillId="39" borderId="17" xfId="0" applyNumberFormat="1" applyFont="1" applyFill="1" applyBorder="1" applyAlignment="1">
      <alignment horizontal="right" vertical="center" wrapText="1"/>
    </xf>
    <xf numFmtId="172" fontId="6" fillId="39" borderId="25" xfId="0" applyNumberFormat="1" applyFont="1" applyFill="1" applyBorder="1" applyAlignment="1">
      <alignment horizontal="right" vertical="center" wrapText="1"/>
    </xf>
    <xf numFmtId="172" fontId="3" fillId="39" borderId="13" xfId="0" applyNumberFormat="1" applyFont="1" applyFill="1" applyBorder="1" applyAlignment="1">
      <alignment horizontal="right"/>
    </xf>
    <xf numFmtId="172" fontId="3" fillId="39" borderId="12" xfId="0" applyNumberFormat="1" applyFont="1" applyFill="1" applyBorder="1" applyAlignment="1">
      <alignment horizontal="right"/>
    </xf>
    <xf numFmtId="172" fontId="2" fillId="39" borderId="15" xfId="0" applyNumberFormat="1" applyFont="1" applyFill="1" applyBorder="1" applyAlignment="1">
      <alignment horizontal="right" vertical="center"/>
    </xf>
    <xf numFmtId="172" fontId="2" fillId="39" borderId="11" xfId="0" applyNumberFormat="1" applyFont="1" applyFill="1" applyBorder="1" applyAlignment="1">
      <alignment horizontal="right" vertical="center"/>
    </xf>
    <xf numFmtId="172" fontId="2" fillId="39" borderId="17" xfId="0" applyNumberFormat="1" applyFont="1" applyFill="1" applyBorder="1" applyAlignment="1">
      <alignment horizontal="right" vertical="center"/>
    </xf>
    <xf numFmtId="0" fontId="3" fillId="39" borderId="35" xfId="0" applyFont="1" applyFill="1" applyBorder="1" applyAlignment="1">
      <alignment horizontal="center" vertical="center" wrapText="1"/>
    </xf>
    <xf numFmtId="172" fontId="6" fillId="39" borderId="14" xfId="0" applyNumberFormat="1" applyFont="1" applyFill="1" applyBorder="1" applyAlignment="1">
      <alignment horizontal="right" vertical="top" wrapText="1"/>
    </xf>
    <xf numFmtId="172" fontId="2" fillId="39" borderId="14" xfId="0" applyNumberFormat="1" applyFont="1" applyFill="1" applyBorder="1" applyAlignment="1">
      <alignment horizontal="right" vertical="top" wrapText="1"/>
    </xf>
    <xf numFmtId="172" fontId="3" fillId="39" borderId="14" xfId="0" applyNumberFormat="1" applyFont="1" applyFill="1" applyBorder="1" applyAlignment="1">
      <alignment horizontal="right" vertical="top" wrapText="1"/>
    </xf>
    <xf numFmtId="0" fontId="3" fillId="39" borderId="72" xfId="0" applyFont="1" applyFill="1" applyBorder="1" applyAlignment="1">
      <alignment horizontal="center" vertical="center" wrapText="1"/>
    </xf>
    <xf numFmtId="172" fontId="6" fillId="39" borderId="51" xfId="0" applyNumberFormat="1" applyFont="1" applyFill="1" applyBorder="1" applyAlignment="1">
      <alignment horizontal="right" vertical="top" wrapText="1"/>
    </xf>
    <xf numFmtId="172" fontId="6" fillId="39" borderId="86" xfId="0" applyNumberFormat="1" applyFont="1" applyFill="1" applyBorder="1" applyAlignment="1">
      <alignment horizontal="right" vertical="top" wrapText="1"/>
    </xf>
    <xf numFmtId="172" fontId="2" fillId="39" borderId="25" xfId="0" applyNumberFormat="1" applyFont="1" applyFill="1" applyBorder="1" applyAlignment="1">
      <alignment horizontal="right" vertical="top" wrapText="1"/>
    </xf>
    <xf numFmtId="172" fontId="2" fillId="39" borderId="26" xfId="0" applyNumberFormat="1" applyFont="1" applyFill="1" applyBorder="1" applyAlignment="1">
      <alignment horizontal="right" vertical="top" wrapText="1"/>
    </xf>
    <xf numFmtId="172" fontId="6" fillId="39" borderId="35" xfId="0" applyNumberFormat="1" applyFont="1" applyFill="1" applyBorder="1" applyAlignment="1">
      <alignment horizontal="right" vertical="top" wrapText="1"/>
    </xf>
    <xf numFmtId="172" fontId="3" fillId="39" borderId="44" xfId="0" applyNumberFormat="1" applyFont="1" applyFill="1" applyBorder="1" applyAlignment="1">
      <alignment horizontal="right" vertical="top" wrapText="1"/>
    </xf>
    <xf numFmtId="172" fontId="3" fillId="39" borderId="26" xfId="0" applyNumberFormat="1" applyFont="1" applyFill="1" applyBorder="1" applyAlignment="1">
      <alignment horizontal="right" vertical="top" wrapText="1"/>
    </xf>
    <xf numFmtId="172" fontId="69" fillId="39" borderId="35" xfId="0" applyNumberFormat="1" applyFont="1" applyFill="1" applyBorder="1" applyAlignment="1">
      <alignment horizontal="right" vertical="top" wrapText="1"/>
    </xf>
    <xf numFmtId="172" fontId="66" fillId="39" borderId="44" xfId="0" applyNumberFormat="1" applyFont="1" applyFill="1" applyBorder="1" applyAlignment="1">
      <alignment horizontal="right" vertical="top" wrapText="1"/>
    </xf>
    <xf numFmtId="172" fontId="66" fillId="39" borderId="21" xfId="0" applyNumberFormat="1" applyFont="1" applyFill="1" applyBorder="1" applyAlignment="1">
      <alignment horizontal="right" vertical="top" wrapText="1"/>
    </xf>
    <xf numFmtId="0" fontId="3" fillId="39" borderId="60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35" borderId="21" xfId="0" applyFont="1" applyFill="1" applyBorder="1" applyAlignment="1">
      <alignment horizontal="right" vertical="center"/>
    </xf>
    <xf numFmtId="0" fontId="5" fillId="35" borderId="21" xfId="39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21" xfId="0" applyFont="1" applyBorder="1" applyAlignment="1">
      <alignment horizontal="right" vertical="center" wrapText="1"/>
    </xf>
    <xf numFmtId="0" fontId="3" fillId="36" borderId="21" xfId="0" applyFont="1" applyFill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top" wrapText="1"/>
    </xf>
    <xf numFmtId="0" fontId="3" fillId="36" borderId="21" xfId="0" applyFont="1" applyFill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3" fillId="36" borderId="21" xfId="0" applyNumberFormat="1" applyFont="1" applyFill="1" applyBorder="1" applyAlignment="1">
      <alignment horizontal="right"/>
    </xf>
    <xf numFmtId="0" fontId="3" fillId="0" borderId="87" xfId="0" applyFont="1" applyBorder="1" applyAlignment="1">
      <alignment horizontal="right" vertical="center"/>
    </xf>
    <xf numFmtId="0" fontId="3" fillId="0" borderId="88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top" wrapText="1"/>
    </xf>
    <xf numFmtId="0" fontId="66" fillId="0" borderId="44" xfId="0" applyFont="1" applyBorder="1" applyAlignment="1">
      <alignment/>
    </xf>
    <xf numFmtId="0" fontId="66" fillId="0" borderId="89" xfId="0" applyFont="1" applyBorder="1" applyAlignment="1">
      <alignment/>
    </xf>
    <xf numFmtId="0" fontId="66" fillId="0" borderId="90" xfId="0" applyFont="1" applyBorder="1" applyAlignment="1">
      <alignment/>
    </xf>
    <xf numFmtId="0" fontId="6" fillId="0" borderId="21" xfId="0" applyFont="1" applyBorder="1" applyAlignment="1">
      <alignment vertical="top" wrapText="1"/>
    </xf>
    <xf numFmtId="0" fontId="3" fillId="36" borderId="21" xfId="0" applyFont="1" applyFill="1" applyBorder="1" applyAlignment="1">
      <alignment/>
    </xf>
    <xf numFmtId="0" fontId="6" fillId="0" borderId="64" xfId="0" applyFont="1" applyBorder="1" applyAlignment="1">
      <alignment horizontal="right" vertical="top" wrapText="1"/>
    </xf>
    <xf numFmtId="0" fontId="6" fillId="0" borderId="61" xfId="0" applyFont="1" applyBorder="1" applyAlignment="1">
      <alignment horizontal="right" vertical="top" wrapText="1"/>
    </xf>
    <xf numFmtId="172" fontId="6" fillId="39" borderId="11" xfId="0" applyNumberFormat="1" applyFont="1" applyFill="1" applyBorder="1" applyAlignment="1">
      <alignment horizontal="right" vertical="top" wrapText="1"/>
    </xf>
    <xf numFmtId="172" fontId="6" fillId="39" borderId="12" xfId="0" applyNumberFormat="1" applyFont="1" applyFill="1" applyBorder="1" applyAlignment="1">
      <alignment horizontal="right" vertical="top" wrapText="1"/>
    </xf>
    <xf numFmtId="172" fontId="3" fillId="39" borderId="11" xfId="0" applyNumberFormat="1" applyFont="1" applyFill="1" applyBorder="1" applyAlignment="1">
      <alignment horizontal="right" vertical="top" wrapText="1"/>
    </xf>
    <xf numFmtId="172" fontId="2" fillId="39" borderId="11" xfId="0" applyNumberFormat="1" applyFont="1" applyFill="1" applyBorder="1" applyAlignment="1">
      <alignment horizontal="right" vertical="top" wrapText="1"/>
    </xf>
    <xf numFmtId="172" fontId="6" fillId="39" borderId="11" xfId="0" applyNumberFormat="1" applyFont="1" applyFill="1" applyBorder="1" applyAlignment="1">
      <alignment vertical="top" wrapText="1"/>
    </xf>
    <xf numFmtId="172" fontId="5" fillId="39" borderId="11" xfId="0" applyNumberFormat="1" applyFont="1" applyFill="1" applyBorder="1" applyAlignment="1">
      <alignment vertical="top" wrapText="1"/>
    </xf>
    <xf numFmtId="172" fontId="6" fillId="39" borderId="64" xfId="0" applyNumberFormat="1" applyFont="1" applyFill="1" applyBorder="1" applyAlignment="1">
      <alignment horizontal="right" vertical="top" wrapText="1"/>
    </xf>
    <xf numFmtId="172" fontId="6" fillId="39" borderId="28" xfId="0" applyNumberFormat="1" applyFont="1" applyFill="1" applyBorder="1" applyAlignment="1">
      <alignment horizontal="right" vertical="top" wrapText="1"/>
    </xf>
    <xf numFmtId="0" fontId="3" fillId="0" borderId="91" xfId="0" applyFont="1" applyBorder="1" applyAlignment="1">
      <alignment/>
    </xf>
    <xf numFmtId="0" fontId="3" fillId="0" borderId="92" xfId="0" applyFont="1" applyBorder="1" applyAlignment="1">
      <alignment/>
    </xf>
    <xf numFmtId="0" fontId="2" fillId="0" borderId="93" xfId="0" applyFont="1" applyBorder="1" applyAlignment="1">
      <alignment horizontal="center" vertical="center" wrapText="1"/>
    </xf>
    <xf numFmtId="0" fontId="2" fillId="39" borderId="35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vertical="top" wrapText="1"/>
    </xf>
    <xf numFmtId="49" fontId="32" fillId="0" borderId="11" xfId="0" applyNumberFormat="1" applyFont="1" applyBorder="1" applyAlignment="1">
      <alignment horizontal="center" vertical="center" wrapText="1"/>
    </xf>
    <xf numFmtId="0" fontId="3" fillId="0" borderId="37" xfId="70" applyFont="1" applyBorder="1" applyAlignment="1">
      <alignment horizontal="center"/>
      <protection/>
    </xf>
    <xf numFmtId="0" fontId="3" fillId="0" borderId="13" xfId="70" applyFont="1" applyBorder="1" applyAlignment="1">
      <alignment horizontal="center"/>
      <protection/>
    </xf>
    <xf numFmtId="0" fontId="3" fillId="0" borderId="16" xfId="70" applyFont="1" applyBorder="1" applyAlignment="1">
      <alignment horizontal="center"/>
      <protection/>
    </xf>
    <xf numFmtId="0" fontId="3" fillId="0" borderId="11" xfId="70" applyFont="1" applyBorder="1" applyAlignment="1">
      <alignment horizontal="center"/>
      <protection/>
    </xf>
    <xf numFmtId="0" fontId="3" fillId="0" borderId="45" xfId="70" applyFont="1" applyBorder="1" applyAlignment="1">
      <alignment horizontal="center"/>
      <protection/>
    </xf>
    <xf numFmtId="0" fontId="3" fillId="0" borderId="12" xfId="70" applyFont="1" applyBorder="1" applyAlignment="1">
      <alignment horizontal="center"/>
      <protection/>
    </xf>
    <xf numFmtId="0" fontId="5" fillId="0" borderId="3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3" fillId="0" borderId="7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35" borderId="20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center" vertical="top" wrapText="1"/>
    </xf>
    <xf numFmtId="0" fontId="3" fillId="0" borderId="70" xfId="0" applyFont="1" applyFill="1" applyBorder="1" applyAlignment="1">
      <alignment horizontal="left" vertical="center"/>
    </xf>
    <xf numFmtId="0" fontId="3" fillId="36" borderId="45" xfId="0" applyFont="1" applyFill="1" applyBorder="1" applyAlignment="1">
      <alignment horizontal="right"/>
    </xf>
    <xf numFmtId="172" fontId="5" fillId="39" borderId="32" xfId="0" applyNumberFormat="1" applyFont="1" applyFill="1" applyBorder="1" applyAlignment="1">
      <alignment horizontal="right" vertical="top" wrapText="1"/>
    </xf>
    <xf numFmtId="0" fontId="3" fillId="0" borderId="49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34" xfId="0" applyFont="1" applyBorder="1" applyAlignment="1">
      <alignment horizontal="right" vertical="top" wrapText="1"/>
    </xf>
    <xf numFmtId="0" fontId="6" fillId="0" borderId="28" xfId="0" applyFont="1" applyBorder="1" applyAlignment="1">
      <alignment horizontal="right" vertical="top" wrapText="1"/>
    </xf>
    <xf numFmtId="172" fontId="6" fillId="39" borderId="60" xfId="0" applyNumberFormat="1" applyFont="1" applyFill="1" applyBorder="1" applyAlignment="1">
      <alignment horizontal="right" vertical="top" wrapText="1"/>
    </xf>
    <xf numFmtId="0" fontId="6" fillId="0" borderId="53" xfId="0" applyFont="1" applyBorder="1" applyAlignment="1">
      <alignment horizontal="right" vertical="top" wrapText="1"/>
    </xf>
    <xf numFmtId="0" fontId="6" fillId="0" borderId="35" xfId="0" applyFont="1" applyBorder="1" applyAlignment="1">
      <alignment horizontal="right" vertical="top" wrapText="1"/>
    </xf>
    <xf numFmtId="0" fontId="3" fillId="0" borderId="32" xfId="0" applyFont="1" applyBorder="1" applyAlignment="1">
      <alignment/>
    </xf>
    <xf numFmtId="1" fontId="3" fillId="0" borderId="43" xfId="0" applyNumberFormat="1" applyFont="1" applyBorder="1" applyAlignment="1">
      <alignment/>
    </xf>
    <xf numFmtId="0" fontId="3" fillId="36" borderId="37" xfId="0" applyFont="1" applyFill="1" applyBorder="1" applyAlignment="1">
      <alignment horizontal="right" vertical="center" wrapText="1"/>
    </xf>
    <xf numFmtId="0" fontId="3" fillId="36" borderId="13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48" xfId="0" applyFont="1" applyBorder="1" applyAlignment="1">
      <alignment horizontal="right" vertical="center" wrapText="1"/>
    </xf>
    <xf numFmtId="0" fontId="5" fillId="0" borderId="71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62" xfId="0" applyFont="1" applyBorder="1" applyAlignment="1">
      <alignment horizontal="justify" vertical="top" wrapText="1"/>
    </xf>
    <xf numFmtId="0" fontId="5" fillId="0" borderId="70" xfId="0" applyFont="1" applyBorder="1" applyAlignment="1">
      <alignment horizontal="justify" vertical="top" wrapText="1"/>
    </xf>
    <xf numFmtId="0" fontId="3" fillId="36" borderId="45" xfId="0" applyFont="1" applyFill="1" applyBorder="1" applyAlignment="1">
      <alignment horizontal="right" vertical="center" wrapText="1"/>
    </xf>
    <xf numFmtId="0" fontId="3" fillId="36" borderId="12" xfId="0" applyFont="1" applyFill="1" applyBorder="1" applyAlignment="1">
      <alignment horizontal="right" vertical="center" wrapText="1"/>
    </xf>
    <xf numFmtId="0" fontId="10" fillId="36" borderId="12" xfId="0" applyFont="1" applyFill="1" applyBorder="1" applyAlignment="1">
      <alignment horizontal="right" vertical="center" wrapText="1"/>
    </xf>
    <xf numFmtId="0" fontId="3" fillId="36" borderId="49" xfId="0" applyFont="1" applyFill="1" applyBorder="1" applyAlignment="1">
      <alignment horizontal="right" vertical="center" wrapText="1"/>
    </xf>
    <xf numFmtId="0" fontId="3" fillId="0" borderId="86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37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77" xfId="0" applyFont="1" applyBorder="1" applyAlignment="1">
      <alignment horizontal="right" vertical="center"/>
    </xf>
    <xf numFmtId="0" fontId="3" fillId="0" borderId="74" xfId="0" applyFont="1" applyBorder="1" applyAlignment="1">
      <alignment horizontal="right" vertical="center"/>
    </xf>
    <xf numFmtId="0" fontId="3" fillId="0" borderId="75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94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 wrapText="1"/>
    </xf>
    <xf numFmtId="172" fontId="2" fillId="39" borderId="60" xfId="0" applyNumberFormat="1" applyFont="1" applyFill="1" applyBorder="1" applyAlignment="1">
      <alignment horizontal="right" vertical="top" wrapText="1"/>
    </xf>
    <xf numFmtId="0" fontId="2" fillId="0" borderId="53" xfId="0" applyFont="1" applyBorder="1" applyAlignment="1">
      <alignment horizontal="right" vertical="top" wrapText="1"/>
    </xf>
    <xf numFmtId="0" fontId="2" fillId="0" borderId="35" xfId="0" applyFont="1" applyBorder="1" applyAlignment="1">
      <alignment horizontal="right" vertical="top" wrapText="1"/>
    </xf>
    <xf numFmtId="172" fontId="3" fillId="39" borderId="23" xfId="0" applyNumberFormat="1" applyFont="1" applyFill="1" applyBorder="1" applyAlignment="1">
      <alignment horizontal="right" vertical="top" wrapText="1"/>
    </xf>
    <xf numFmtId="0" fontId="3" fillId="0" borderId="37" xfId="0" applyFont="1" applyFill="1" applyBorder="1" applyAlignment="1">
      <alignment/>
    </xf>
    <xf numFmtId="0" fontId="3" fillId="0" borderId="35" xfId="0" applyFont="1" applyBorder="1" applyAlignment="1">
      <alignment/>
    </xf>
    <xf numFmtId="172" fontId="3" fillId="39" borderId="32" xfId="0" applyNumberFormat="1" applyFont="1" applyFill="1" applyBorder="1" applyAlignment="1">
      <alignment horizontal="right" vertical="top" wrapText="1"/>
    </xf>
    <xf numFmtId="0" fontId="5" fillId="0" borderId="20" xfId="0" applyFont="1" applyBorder="1" applyAlignment="1">
      <alignment horizontal="justify" vertical="top"/>
    </xf>
    <xf numFmtId="0" fontId="3" fillId="0" borderId="7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3" fillId="0" borderId="55" xfId="0" applyFont="1" applyBorder="1" applyAlignment="1">
      <alignment/>
    </xf>
    <xf numFmtId="0" fontId="3" fillId="0" borderId="43" xfId="0" applyFont="1" applyBorder="1" applyAlignment="1">
      <alignment/>
    </xf>
    <xf numFmtId="0" fontId="3" fillId="36" borderId="81" xfId="0" applyFont="1" applyFill="1" applyBorder="1" applyAlignment="1">
      <alignment/>
    </xf>
    <xf numFmtId="0" fontId="3" fillId="0" borderId="3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34" xfId="0" applyFont="1" applyBorder="1" applyAlignment="1">
      <alignment horizontal="center" vertical="center"/>
    </xf>
    <xf numFmtId="172" fontId="6" fillId="35" borderId="17" xfId="0" applyNumberFormat="1" applyFont="1" applyFill="1" applyBorder="1" applyAlignment="1">
      <alignment horizontal="right" vertical="top" wrapText="1"/>
    </xf>
    <xf numFmtId="172" fontId="6" fillId="35" borderId="59" xfId="0" applyNumberFormat="1" applyFont="1" applyFill="1" applyBorder="1" applyAlignment="1">
      <alignment horizontal="right" vertical="top" wrapText="1"/>
    </xf>
    <xf numFmtId="0" fontId="2" fillId="0" borderId="35" xfId="0" applyFont="1" applyBorder="1" applyAlignment="1">
      <alignment horizontal="center" vertical="center" wrapText="1"/>
    </xf>
    <xf numFmtId="172" fontId="6" fillId="0" borderId="83" xfId="0" applyNumberFormat="1" applyFont="1" applyBorder="1" applyAlignment="1">
      <alignment horizontal="right" vertical="top" wrapText="1"/>
    </xf>
    <xf numFmtId="172" fontId="6" fillId="39" borderId="32" xfId="0" applyNumberFormat="1" applyFont="1" applyFill="1" applyBorder="1" applyAlignment="1">
      <alignment horizontal="right" vertical="top" wrapText="1"/>
    </xf>
    <xf numFmtId="0" fontId="6" fillId="0" borderId="42" xfId="0" applyFont="1" applyBorder="1" applyAlignment="1">
      <alignment horizontal="right" vertical="top" wrapText="1"/>
    </xf>
    <xf numFmtId="172" fontId="6" fillId="39" borderId="41" xfId="0" applyNumberFormat="1" applyFont="1" applyFill="1" applyBorder="1" applyAlignment="1">
      <alignment horizontal="right" vertical="top" wrapText="1"/>
    </xf>
    <xf numFmtId="0" fontId="6" fillId="35" borderId="53" xfId="0" applyFont="1" applyFill="1" applyBorder="1" applyAlignment="1">
      <alignment horizontal="right" vertical="top" wrapText="1"/>
    </xf>
    <xf numFmtId="172" fontId="6" fillId="35" borderId="28" xfId="0" applyNumberFormat="1" applyFont="1" applyFill="1" applyBorder="1" applyAlignment="1">
      <alignment horizontal="right" vertical="top" wrapText="1"/>
    </xf>
    <xf numFmtId="172" fontId="6" fillId="35" borderId="60" xfId="0" applyNumberFormat="1" applyFont="1" applyFill="1" applyBorder="1" applyAlignment="1">
      <alignment horizontal="right" vertical="top" wrapText="1"/>
    </xf>
    <xf numFmtId="172" fontId="5" fillId="39" borderId="86" xfId="0" applyNumberFormat="1" applyFont="1" applyFill="1" applyBorder="1" applyAlignment="1">
      <alignment horizontal="right" vertical="top" wrapText="1"/>
    </xf>
    <xf numFmtId="172" fontId="3" fillId="39" borderId="51" xfId="0" applyNumberFormat="1" applyFont="1" applyFill="1" applyBorder="1" applyAlignment="1">
      <alignment horizontal="right"/>
    </xf>
    <xf numFmtId="172" fontId="5" fillId="39" borderId="18" xfId="0" applyNumberFormat="1" applyFont="1" applyFill="1" applyBorder="1" applyAlignment="1">
      <alignment horizontal="center" vertical="top" wrapText="1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3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vertical="center"/>
    </xf>
    <xf numFmtId="0" fontId="3" fillId="0" borderId="21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2" fillId="0" borderId="3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3" fillId="0" borderId="18" xfId="0" applyFont="1" applyBorder="1" applyAlignment="1">
      <alignment horizontal="right" wrapText="1"/>
    </xf>
    <xf numFmtId="0" fontId="3" fillId="0" borderId="18" xfId="0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62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 wrapText="1"/>
    </xf>
    <xf numFmtId="0" fontId="3" fillId="0" borderId="12" xfId="0" applyFont="1" applyFill="1" applyBorder="1" applyAlignment="1">
      <alignment/>
    </xf>
    <xf numFmtId="0" fontId="5" fillId="0" borderId="52" xfId="0" applyFont="1" applyBorder="1" applyAlignment="1">
      <alignment vertical="top" wrapText="1"/>
    </xf>
    <xf numFmtId="0" fontId="3" fillId="0" borderId="95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2" fillId="35" borderId="56" xfId="0" applyFont="1" applyFill="1" applyBorder="1" applyAlignment="1">
      <alignment horizontal="right"/>
    </xf>
    <xf numFmtId="0" fontId="2" fillId="35" borderId="58" xfId="0" applyFont="1" applyFill="1" applyBorder="1" applyAlignment="1">
      <alignment horizontal="right"/>
    </xf>
    <xf numFmtId="0" fontId="3" fillId="0" borderId="16" xfId="0" applyFont="1" applyBorder="1" applyAlignment="1">
      <alignment horizontal="right" wrapText="1"/>
    </xf>
    <xf numFmtId="0" fontId="3" fillId="0" borderId="45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4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/>
    </xf>
    <xf numFmtId="172" fontId="3" fillId="39" borderId="14" xfId="0" applyNumberFormat="1" applyFont="1" applyFill="1" applyBorder="1" applyAlignment="1">
      <alignment horizontal="right"/>
    </xf>
    <xf numFmtId="172" fontId="3" fillId="39" borderId="59" xfId="0" applyNumberFormat="1" applyFont="1" applyFill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3" fillId="0" borderId="0" xfId="70" applyFont="1" applyAlignment="1">
      <alignment wrapText="1"/>
      <protection/>
    </xf>
    <xf numFmtId="0" fontId="3" fillId="0" borderId="0" xfId="70" applyFont="1" applyAlignment="1">
      <alignment/>
      <protection/>
    </xf>
    <xf numFmtId="0" fontId="2" fillId="35" borderId="52" xfId="0" applyFont="1" applyFill="1" applyBorder="1" applyAlignment="1">
      <alignment/>
    </xf>
    <xf numFmtId="0" fontId="3" fillId="36" borderId="11" xfId="71" applyFont="1" applyFill="1" applyBorder="1">
      <alignment/>
      <protection/>
    </xf>
    <xf numFmtId="0" fontId="2" fillId="36" borderId="11" xfId="0" applyFont="1" applyFill="1" applyBorder="1" applyAlignment="1">
      <alignment/>
    </xf>
    <xf numFmtId="0" fontId="29" fillId="36" borderId="11" xfId="0" applyFont="1" applyFill="1" applyBorder="1" applyAlignment="1">
      <alignment/>
    </xf>
    <xf numFmtId="1" fontId="2" fillId="36" borderId="11" xfId="0" applyNumberFormat="1" applyFont="1" applyFill="1" applyBorder="1" applyAlignment="1">
      <alignment vertical="top" wrapText="1"/>
    </xf>
    <xf numFmtId="1" fontId="2" fillId="36" borderId="11" xfId="0" applyNumberFormat="1" applyFont="1" applyFill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center"/>
    </xf>
    <xf numFmtId="1" fontId="3" fillId="35" borderId="11" xfId="0" applyNumberFormat="1" applyFont="1" applyFill="1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2" fillId="36" borderId="18" xfId="0" applyFont="1" applyFill="1" applyBorder="1" applyAlignment="1">
      <alignment/>
    </xf>
    <xf numFmtId="172" fontId="2" fillId="39" borderId="57" xfId="0" applyNumberFormat="1" applyFont="1" applyFill="1" applyBorder="1" applyAlignment="1">
      <alignment horizontal="right"/>
    </xf>
    <xf numFmtId="172" fontId="2" fillId="39" borderId="14" xfId="0" applyNumberFormat="1" applyFont="1" applyFill="1" applyBorder="1" applyAlignment="1">
      <alignment horizontal="right"/>
    </xf>
    <xf numFmtId="172" fontId="2" fillId="39" borderId="59" xfId="0" applyNumberFormat="1" applyFont="1" applyFill="1" applyBorder="1" applyAlignment="1">
      <alignment horizontal="right"/>
    </xf>
    <xf numFmtId="172" fontId="3" fillId="36" borderId="11" xfId="0" applyNumberFormat="1" applyFont="1" applyFill="1" applyBorder="1" applyAlignment="1">
      <alignment horizontal="right" vertical="top" wrapText="1"/>
    </xf>
    <xf numFmtId="0" fontId="2" fillId="36" borderId="33" xfId="0" applyFont="1" applyFill="1" applyBorder="1" applyAlignment="1">
      <alignment horizontal="right"/>
    </xf>
    <xf numFmtId="0" fontId="2" fillId="36" borderId="15" xfId="0" applyFont="1" applyFill="1" applyBorder="1" applyAlignment="1">
      <alignment horizontal="right"/>
    </xf>
    <xf numFmtId="0" fontId="2" fillId="36" borderId="16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right"/>
    </xf>
    <xf numFmtId="0" fontId="2" fillId="36" borderId="19" xfId="0" applyFont="1" applyFill="1" applyBorder="1" applyAlignment="1">
      <alignment horizontal="right"/>
    </xf>
    <xf numFmtId="0" fontId="2" fillId="36" borderId="17" xfId="0" applyFont="1" applyFill="1" applyBorder="1" applyAlignment="1">
      <alignment horizontal="right"/>
    </xf>
    <xf numFmtId="0" fontId="3" fillId="36" borderId="34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1" fontId="5" fillId="36" borderId="11" xfId="0" applyNumberFormat="1" applyFont="1" applyFill="1" applyBorder="1" applyAlignment="1">
      <alignment horizontal="right" vertical="top" wrapText="1"/>
    </xf>
    <xf numFmtId="1" fontId="5" fillId="36" borderId="16" xfId="0" applyNumberFormat="1" applyFont="1" applyFill="1" applyBorder="1" applyAlignment="1">
      <alignment horizontal="right" vertical="top" wrapText="1"/>
    </xf>
    <xf numFmtId="0" fontId="3" fillId="36" borderId="37" xfId="71" applyFont="1" applyFill="1" applyBorder="1">
      <alignment/>
      <protection/>
    </xf>
    <xf numFmtId="0" fontId="3" fillId="36" borderId="13" xfId="71" applyFont="1" applyFill="1" applyBorder="1">
      <alignment/>
      <protection/>
    </xf>
    <xf numFmtId="0" fontId="3" fillId="36" borderId="16" xfId="71" applyFont="1" applyFill="1" applyBorder="1">
      <alignment/>
      <protection/>
    </xf>
    <xf numFmtId="0" fontId="3" fillId="36" borderId="36" xfId="71" applyFont="1" applyFill="1" applyBorder="1">
      <alignment/>
      <protection/>
    </xf>
    <xf numFmtId="1" fontId="5" fillId="36" borderId="37" xfId="0" applyNumberFormat="1" applyFont="1" applyFill="1" applyBorder="1" applyAlignment="1">
      <alignment horizontal="right" vertical="top" wrapText="1"/>
    </xf>
    <xf numFmtId="1" fontId="5" fillId="36" borderId="13" xfId="0" applyNumberFormat="1" applyFont="1" applyFill="1" applyBorder="1" applyAlignment="1">
      <alignment horizontal="right" vertical="top" wrapText="1"/>
    </xf>
    <xf numFmtId="1" fontId="3" fillId="36" borderId="11" xfId="0" applyNumberFormat="1" applyFont="1" applyFill="1" applyBorder="1" applyAlignment="1">
      <alignment horizontal="right" vertical="top" wrapText="1"/>
    </xf>
    <xf numFmtId="1" fontId="5" fillId="36" borderId="48" xfId="0" applyNumberFormat="1" applyFont="1" applyFill="1" applyBorder="1" applyAlignment="1">
      <alignment horizontal="right" vertical="top" wrapText="1"/>
    </xf>
    <xf numFmtId="1" fontId="5" fillId="36" borderId="18" xfId="0" applyNumberFormat="1" applyFont="1" applyFill="1" applyBorder="1" applyAlignment="1">
      <alignment horizontal="right" vertical="top" wrapText="1"/>
    </xf>
    <xf numFmtId="0" fontId="6" fillId="36" borderId="11" xfId="0" applyFont="1" applyFill="1" applyBorder="1" applyAlignment="1">
      <alignment vertical="top" wrapText="1"/>
    </xf>
    <xf numFmtId="1" fontId="5" fillId="36" borderId="11" xfId="0" applyNumberFormat="1" applyFont="1" applyFill="1" applyBorder="1" applyAlignment="1">
      <alignment vertical="top" wrapText="1"/>
    </xf>
    <xf numFmtId="0" fontId="6" fillId="36" borderId="12" xfId="0" applyFont="1" applyFill="1" applyBorder="1" applyAlignment="1">
      <alignment horizontal="right" vertical="top" wrapText="1"/>
    </xf>
    <xf numFmtId="1" fontId="3" fillId="36" borderId="16" xfId="0" applyNumberFormat="1" applyFont="1" applyFill="1" applyBorder="1" applyAlignment="1">
      <alignment horizontal="right" vertical="top" wrapText="1"/>
    </xf>
    <xf numFmtId="0" fontId="3" fillId="0" borderId="33" xfId="0" applyFont="1" applyBorder="1" applyAlignment="1">
      <alignment horizontal="right"/>
    </xf>
    <xf numFmtId="0" fontId="6" fillId="36" borderId="11" xfId="0" applyFont="1" applyFill="1" applyBorder="1" applyAlignment="1">
      <alignment horizontal="right" vertical="top" wrapText="1"/>
    </xf>
    <xf numFmtId="0" fontId="6" fillId="36" borderId="28" xfId="0" applyFont="1" applyFill="1" applyBorder="1" applyAlignment="1">
      <alignment horizontal="right" vertical="top" wrapText="1"/>
    </xf>
    <xf numFmtId="172" fontId="3" fillId="36" borderId="0" xfId="0" applyNumberFormat="1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72" fontId="3" fillId="39" borderId="27" xfId="0" applyNumberFormat="1" applyFont="1" applyFill="1" applyBorder="1" applyAlignment="1">
      <alignment/>
    </xf>
    <xf numFmtId="0" fontId="3" fillId="0" borderId="58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9" borderId="27" xfId="0" applyFont="1" applyFill="1" applyBorder="1" applyAlignment="1">
      <alignment horizontal="center" vertical="center" wrapText="1"/>
    </xf>
    <xf numFmtId="0" fontId="3" fillId="39" borderId="57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/>
    </xf>
    <xf numFmtId="172" fontId="3" fillId="0" borderId="11" xfId="0" applyNumberFormat="1" applyFont="1" applyFill="1" applyBorder="1" applyAlignment="1">
      <alignment horizontal="right"/>
    </xf>
    <xf numFmtId="0" fontId="11" fillId="0" borderId="30" xfId="0" applyFont="1" applyBorder="1" applyAlignment="1">
      <alignment horizontal="center" vertical="center" wrapText="1"/>
    </xf>
    <xf numFmtId="0" fontId="2" fillId="0" borderId="96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95" xfId="0" applyFont="1" applyBorder="1" applyAlignment="1">
      <alignment/>
    </xf>
    <xf numFmtId="0" fontId="2" fillId="0" borderId="64" xfId="0" applyFont="1" applyBorder="1" applyAlignment="1">
      <alignment/>
    </xf>
    <xf numFmtId="0" fontId="0" fillId="0" borderId="44" xfId="0" applyBorder="1" applyAlignment="1">
      <alignment/>
    </xf>
    <xf numFmtId="0" fontId="3" fillId="0" borderId="97" xfId="0" applyFont="1" applyBorder="1" applyAlignment="1">
      <alignment/>
    </xf>
    <xf numFmtId="0" fontId="3" fillId="0" borderId="30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6" fillId="0" borderId="22" xfId="0" applyFont="1" applyBorder="1" applyAlignment="1">
      <alignment horizontal="right" vertical="top" wrapText="1"/>
    </xf>
    <xf numFmtId="172" fontId="6" fillId="39" borderId="69" xfId="0" applyNumberFormat="1" applyFont="1" applyFill="1" applyBorder="1" applyAlignment="1">
      <alignment horizontal="right" vertical="top" wrapText="1"/>
    </xf>
    <xf numFmtId="172" fontId="6" fillId="39" borderId="40" xfId="0" applyNumberFormat="1" applyFont="1" applyFill="1" applyBorder="1" applyAlignment="1">
      <alignment horizontal="right" vertical="top" wrapText="1"/>
    </xf>
    <xf numFmtId="0" fontId="6" fillId="0" borderId="96" xfId="0" applyFont="1" applyBorder="1" applyAlignment="1">
      <alignment horizontal="right" vertical="top" wrapText="1"/>
    </xf>
    <xf numFmtId="0" fontId="6" fillId="0" borderId="63" xfId="0" applyFont="1" applyBorder="1" applyAlignment="1">
      <alignment horizontal="right" vertical="top" wrapText="1"/>
    </xf>
    <xf numFmtId="172" fontId="6" fillId="39" borderId="98" xfId="0" applyNumberFormat="1" applyFont="1" applyFill="1" applyBorder="1" applyAlignment="1">
      <alignment horizontal="right" vertical="top" wrapText="1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2" fillId="0" borderId="99" xfId="0" applyFont="1" applyBorder="1" applyAlignment="1">
      <alignment horizontal="right"/>
    </xf>
    <xf numFmtId="0" fontId="3" fillId="0" borderId="57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0" fillId="0" borderId="26" xfId="0" applyBorder="1" applyAlignment="1">
      <alignment/>
    </xf>
    <xf numFmtId="0" fontId="3" fillId="0" borderId="29" xfId="0" applyFont="1" applyBorder="1" applyAlignment="1">
      <alignment horizontal="right" vertical="center"/>
    </xf>
    <xf numFmtId="0" fontId="3" fillId="39" borderId="69" xfId="0" applyFont="1" applyFill="1" applyBorder="1" applyAlignment="1">
      <alignment horizontal="center" vertical="center" wrapText="1"/>
    </xf>
    <xf numFmtId="172" fontId="5" fillId="39" borderId="57" xfId="0" applyNumberFormat="1" applyFont="1" applyFill="1" applyBorder="1" applyAlignment="1">
      <alignment horizontal="right" vertical="top" wrapText="1"/>
    </xf>
    <xf numFmtId="172" fontId="5" fillId="39" borderId="59" xfId="0" applyNumberFormat="1" applyFont="1" applyFill="1" applyBorder="1" applyAlignment="1">
      <alignment horizontal="right" vertical="top" wrapText="1"/>
    </xf>
    <xf numFmtId="0" fontId="3" fillId="35" borderId="53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/>
    </xf>
    <xf numFmtId="0" fontId="3" fillId="0" borderId="58" xfId="0" applyFont="1" applyBorder="1" applyAlignment="1">
      <alignment/>
    </xf>
    <xf numFmtId="0" fontId="3" fillId="36" borderId="33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5" fillId="0" borderId="42" xfId="0" applyFont="1" applyBorder="1" applyAlignment="1">
      <alignment horizontal="center" vertical="center" wrapText="1"/>
    </xf>
    <xf numFmtId="172" fontId="2" fillId="39" borderId="11" xfId="0" applyNumberFormat="1" applyFont="1" applyFill="1" applyBorder="1" applyAlignment="1">
      <alignment horizontal="right"/>
    </xf>
    <xf numFmtId="172" fontId="5" fillId="39" borderId="15" xfId="0" applyNumberFormat="1" applyFont="1" applyFill="1" applyBorder="1" applyAlignment="1">
      <alignment horizontal="right" vertical="top" wrapText="1"/>
    </xf>
    <xf numFmtId="1" fontId="3" fillId="0" borderId="16" xfId="0" applyNumberFormat="1" applyFont="1" applyBorder="1" applyAlignment="1">
      <alignment/>
    </xf>
    <xf numFmtId="172" fontId="6" fillId="39" borderId="17" xfId="0" applyNumberFormat="1" applyFont="1" applyFill="1" applyBorder="1" applyAlignment="1">
      <alignment horizontal="right" vertical="top" wrapText="1"/>
    </xf>
    <xf numFmtId="172" fontId="2" fillId="39" borderId="17" xfId="0" applyNumberFormat="1" applyFont="1" applyFill="1" applyBorder="1" applyAlignment="1">
      <alignment horizontal="right"/>
    </xf>
    <xf numFmtId="0" fontId="3" fillId="0" borderId="47" xfId="0" applyFont="1" applyBorder="1" applyAlignment="1">
      <alignment wrapText="1"/>
    </xf>
    <xf numFmtId="172" fontId="6" fillId="39" borderId="83" xfId="0" applyNumberFormat="1" applyFont="1" applyFill="1" applyBorder="1" applyAlignment="1">
      <alignment horizontal="right" vertical="top" wrapText="1"/>
    </xf>
    <xf numFmtId="172" fontId="5" fillId="39" borderId="40" xfId="0" applyNumberFormat="1" applyFont="1" applyFill="1" applyBorder="1" applyAlignment="1">
      <alignment horizontal="right" vertical="top" wrapText="1"/>
    </xf>
    <xf numFmtId="0" fontId="3" fillId="0" borderId="3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40" borderId="56" xfId="0" applyFont="1" applyFill="1" applyBorder="1" applyAlignment="1">
      <alignment vertical="center" wrapText="1"/>
    </xf>
    <xf numFmtId="0" fontId="3" fillId="40" borderId="15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40" borderId="18" xfId="0" applyFont="1" applyFill="1" applyBorder="1" applyAlignment="1">
      <alignment vertical="center" wrapText="1"/>
    </xf>
    <xf numFmtId="0" fontId="3" fillId="40" borderId="11" xfId="0" applyFont="1" applyFill="1" applyBorder="1" applyAlignment="1">
      <alignment vertical="center" wrapText="1"/>
    </xf>
    <xf numFmtId="0" fontId="3" fillId="0" borderId="4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40" borderId="58" xfId="0" applyFont="1" applyFill="1" applyBorder="1" applyAlignment="1">
      <alignment vertical="center" wrapText="1"/>
    </xf>
    <xf numFmtId="0" fontId="3" fillId="40" borderId="17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72" fontId="3" fillId="39" borderId="27" xfId="0" applyNumberFormat="1" applyFont="1" applyFill="1" applyBorder="1" applyAlignment="1">
      <alignment horizontal="right" vertical="top" wrapText="1"/>
    </xf>
    <xf numFmtId="172" fontId="3" fillId="39" borderId="25" xfId="0" applyNumberFormat="1" applyFont="1" applyFill="1" applyBorder="1" applyAlignment="1">
      <alignment horizontal="right" vertical="top" wrapText="1"/>
    </xf>
    <xf numFmtId="0" fontId="3" fillId="0" borderId="86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3" fillId="0" borderId="5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3" fillId="0" borderId="16" xfId="86" applyFont="1" applyBorder="1">
      <alignment/>
      <protection/>
    </xf>
    <xf numFmtId="0" fontId="3" fillId="0" borderId="0" xfId="0" applyFont="1" applyBorder="1" applyAlignment="1">
      <alignment wrapText="1"/>
    </xf>
    <xf numFmtId="0" fontId="2" fillId="36" borderId="14" xfId="0" applyFont="1" applyFill="1" applyBorder="1" applyAlignment="1">
      <alignment/>
    </xf>
    <xf numFmtId="0" fontId="70" fillId="0" borderId="0" xfId="0" applyFont="1" applyAlignment="1">
      <alignment/>
    </xf>
    <xf numFmtId="3" fontId="3" fillId="0" borderId="11" xfId="0" applyNumberFormat="1" applyFont="1" applyBorder="1" applyAlignment="1">
      <alignment horizontal="right" vertical="center"/>
    </xf>
    <xf numFmtId="172" fontId="3" fillId="39" borderId="24" xfId="0" applyNumberFormat="1" applyFont="1" applyFill="1" applyBorder="1" applyAlignment="1">
      <alignment horizontal="right" wrapText="1"/>
    </xf>
    <xf numFmtId="172" fontId="3" fillId="39" borderId="23" xfId="0" applyNumberFormat="1" applyFont="1" applyFill="1" applyBorder="1" applyAlignment="1">
      <alignment horizontal="right" wrapText="1"/>
    </xf>
    <xf numFmtId="172" fontId="3" fillId="39" borderId="14" xfId="0" applyNumberFormat="1" applyFont="1" applyFill="1" applyBorder="1" applyAlignment="1">
      <alignment horizontal="right" wrapText="1"/>
    </xf>
    <xf numFmtId="172" fontId="3" fillId="39" borderId="32" xfId="0" applyNumberFormat="1" applyFont="1" applyFill="1" applyBorder="1" applyAlignment="1">
      <alignment horizontal="right" wrapText="1"/>
    </xf>
    <xf numFmtId="172" fontId="69" fillId="39" borderId="60" xfId="0" applyNumberFormat="1" applyFont="1" applyFill="1" applyBorder="1" applyAlignment="1">
      <alignment horizontal="right" vertical="top" wrapText="1"/>
    </xf>
    <xf numFmtId="0" fontId="3" fillId="40" borderId="11" xfId="0" applyFont="1" applyFill="1" applyBorder="1" applyAlignment="1">
      <alignment horizontal="right" vertical="center" wrapText="1"/>
    </xf>
    <xf numFmtId="0" fontId="3" fillId="40" borderId="16" xfId="0" applyFont="1" applyFill="1" applyBorder="1" applyAlignment="1">
      <alignment horizontal="right" vertical="center" wrapText="1"/>
    </xf>
    <xf numFmtId="0" fontId="3" fillId="0" borderId="20" xfId="86" applyNumberFormat="1" applyFont="1" applyBorder="1" applyAlignment="1">
      <alignment horizontal="right"/>
      <protection/>
    </xf>
    <xf numFmtId="0" fontId="3" fillId="36" borderId="18" xfId="0" applyFont="1" applyFill="1" applyBorder="1" applyAlignment="1">
      <alignment/>
    </xf>
    <xf numFmtId="0" fontId="2" fillId="0" borderId="20" xfId="0" applyFont="1" applyBorder="1" applyAlignment="1">
      <alignment horizontal="left"/>
    </xf>
    <xf numFmtId="0" fontId="3" fillId="0" borderId="20" xfId="70" applyFont="1" applyBorder="1">
      <alignment/>
      <protection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71" xfId="70" applyFont="1" applyBorder="1">
      <alignment/>
      <protection/>
    </xf>
    <xf numFmtId="0" fontId="3" fillId="0" borderId="20" xfId="0" applyFont="1" applyBorder="1" applyAlignment="1">
      <alignment/>
    </xf>
    <xf numFmtId="0" fontId="3" fillId="0" borderId="20" xfId="70" applyFont="1" applyBorder="1" applyAlignment="1">
      <alignment/>
      <protection/>
    </xf>
    <xf numFmtId="0" fontId="3" fillId="0" borderId="20" xfId="0" applyFont="1" applyBorder="1" applyAlignment="1">
      <alignment wrapText="1"/>
    </xf>
    <xf numFmtId="0" fontId="2" fillId="0" borderId="70" xfId="0" applyFont="1" applyBorder="1" applyAlignment="1">
      <alignment/>
    </xf>
    <xf numFmtId="172" fontId="5" fillId="0" borderId="41" xfId="0" applyNumberFormat="1" applyFont="1" applyBorder="1" applyAlignment="1">
      <alignment horizontal="right" vertical="top" wrapText="1"/>
    </xf>
    <xf numFmtId="172" fontId="66" fillId="39" borderId="26" xfId="0" applyNumberFormat="1" applyFont="1" applyFill="1" applyBorder="1" applyAlignment="1">
      <alignment horizontal="right" vertical="top" wrapText="1"/>
    </xf>
    <xf numFmtId="0" fontId="3" fillId="35" borderId="56" xfId="0" applyFont="1" applyFill="1" applyBorder="1" applyAlignment="1">
      <alignment/>
    </xf>
    <xf numFmtId="172" fontId="5" fillId="35" borderId="27" xfId="0" applyNumberFormat="1" applyFont="1" applyFill="1" applyBorder="1" applyAlignment="1">
      <alignment horizontal="right" vertical="top" wrapText="1"/>
    </xf>
    <xf numFmtId="172" fontId="66" fillId="39" borderId="27" xfId="0" applyNumberFormat="1" applyFont="1" applyFill="1" applyBorder="1" applyAlignment="1">
      <alignment horizontal="right" vertical="top" wrapText="1"/>
    </xf>
    <xf numFmtId="0" fontId="3" fillId="0" borderId="84" xfId="0" applyFont="1" applyBorder="1" applyAlignment="1">
      <alignment/>
    </xf>
    <xf numFmtId="0" fontId="2" fillId="0" borderId="51" xfId="0" applyFont="1" applyBorder="1" applyAlignment="1">
      <alignment horizontal="left"/>
    </xf>
    <xf numFmtId="0" fontId="3" fillId="0" borderId="51" xfId="70" applyFont="1" applyBorder="1">
      <alignment/>
      <protection/>
    </xf>
    <xf numFmtId="0" fontId="3" fillId="0" borderId="51" xfId="0" applyFont="1" applyBorder="1" applyAlignment="1">
      <alignment horizontal="left"/>
    </xf>
    <xf numFmtId="0" fontId="3" fillId="0" borderId="51" xfId="70" applyFont="1" applyBorder="1">
      <alignment/>
      <protection/>
    </xf>
    <xf numFmtId="0" fontId="3" fillId="0" borderId="51" xfId="0" applyFont="1" applyFill="1" applyBorder="1" applyAlignment="1">
      <alignment horizontal="left"/>
    </xf>
    <xf numFmtId="0" fontId="3" fillId="0" borderId="51" xfId="0" applyFont="1" applyBorder="1" applyAlignment="1">
      <alignment vertical="top" wrapText="1"/>
    </xf>
    <xf numFmtId="0" fontId="5" fillId="0" borderId="51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wrapText="1"/>
    </xf>
    <xf numFmtId="0" fontId="2" fillId="0" borderId="85" xfId="0" applyFont="1" applyBorder="1" applyAlignment="1">
      <alignment horizontal="left"/>
    </xf>
    <xf numFmtId="0" fontId="2" fillId="36" borderId="11" xfId="0" applyNumberFormat="1" applyFont="1" applyFill="1" applyBorder="1" applyAlignment="1">
      <alignment/>
    </xf>
    <xf numFmtId="1" fontId="3" fillId="36" borderId="11" xfId="0" applyNumberFormat="1" applyFont="1" applyFill="1" applyBorder="1" applyAlignment="1">
      <alignment/>
    </xf>
    <xf numFmtId="1" fontId="3" fillId="36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0" fillId="0" borderId="45" xfId="0" applyFont="1" applyFill="1" applyBorder="1" applyAlignment="1">
      <alignment/>
    </xf>
    <xf numFmtId="1" fontId="3" fillId="0" borderId="26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71" xfId="0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52" xfId="0" applyFont="1" applyBorder="1" applyAlignment="1">
      <alignment/>
    </xf>
    <xf numFmtId="0" fontId="12" fillId="0" borderId="70" xfId="0" applyFont="1" applyBorder="1" applyAlignment="1">
      <alignment/>
    </xf>
    <xf numFmtId="1" fontId="11" fillId="0" borderId="42" xfId="0" applyNumberFormat="1" applyFont="1" applyBorder="1" applyAlignment="1">
      <alignment horizontal="center" vertical="center" wrapText="1"/>
    </xf>
    <xf numFmtId="1" fontId="11" fillId="0" borderId="43" xfId="0" applyNumberFormat="1" applyFont="1" applyBorder="1" applyAlignment="1">
      <alignment horizontal="center" vertical="center" wrapText="1"/>
    </xf>
    <xf numFmtId="1" fontId="11" fillId="0" borderId="43" xfId="0" applyNumberFormat="1" applyFont="1" applyFill="1" applyBorder="1" applyAlignment="1">
      <alignment horizontal="center" vertical="center" wrapText="1"/>
    </xf>
    <xf numFmtId="49" fontId="11" fillId="0" borderId="43" xfId="0" applyNumberFormat="1" applyFont="1" applyBorder="1" applyAlignment="1">
      <alignment horizontal="center" vertical="center" wrapText="1"/>
    </xf>
    <xf numFmtId="49" fontId="11" fillId="0" borderId="83" xfId="0" applyNumberFormat="1" applyFont="1" applyBorder="1" applyAlignment="1">
      <alignment horizontal="center" vertical="center" wrapText="1"/>
    </xf>
    <xf numFmtId="1" fontId="20" fillId="0" borderId="33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32" fillId="0" borderId="15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9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86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1" fontId="11" fillId="0" borderId="49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49" fontId="20" fillId="0" borderId="27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62" xfId="0" applyFont="1" applyBorder="1" applyAlignment="1">
      <alignment/>
    </xf>
    <xf numFmtId="0" fontId="2" fillId="0" borderId="19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59" xfId="0" applyFont="1" applyBorder="1" applyAlignment="1">
      <alignment horizontal="center" vertical="center" textRotation="90"/>
    </xf>
    <xf numFmtId="0" fontId="11" fillId="0" borderId="20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6" fillId="0" borderId="11" xfId="93" applyFont="1" applyBorder="1" applyAlignment="1">
      <alignment vertical="center"/>
      <protection/>
    </xf>
    <xf numFmtId="0" fontId="66" fillId="0" borderId="11" xfId="0" applyFont="1" applyBorder="1" applyAlignment="1">
      <alignment vertical="center"/>
    </xf>
    <xf numFmtId="0" fontId="66" fillId="0" borderId="11" xfId="84" applyFont="1" applyBorder="1">
      <alignment/>
      <protection/>
    </xf>
    <xf numFmtId="0" fontId="66" fillId="0" borderId="11" xfId="46" applyFont="1" applyBorder="1">
      <alignment/>
      <protection/>
    </xf>
    <xf numFmtId="0" fontId="66" fillId="0" borderId="0" xfId="0" applyFont="1" applyAlignment="1">
      <alignment/>
    </xf>
    <xf numFmtId="0" fontId="66" fillId="0" borderId="11" xfId="0" applyFont="1" applyBorder="1" applyAlignment="1">
      <alignment horizontal="right" vertical="center"/>
    </xf>
    <xf numFmtId="0" fontId="66" fillId="0" borderId="11" xfId="70" applyFont="1" applyBorder="1" applyAlignment="1">
      <alignment horizontal="right" vertical="center"/>
      <protection/>
    </xf>
    <xf numFmtId="0" fontId="66" fillId="35" borderId="11" xfId="0" applyFont="1" applyFill="1" applyBorder="1" applyAlignment="1">
      <alignment/>
    </xf>
    <xf numFmtId="0" fontId="66" fillId="0" borderId="11" xfId="0" applyFont="1" applyBorder="1" applyAlignment="1">
      <alignment/>
    </xf>
    <xf numFmtId="0" fontId="66" fillId="0" borderId="11" xfId="70" applyFont="1" applyBorder="1" applyAlignment="1">
      <alignment horizontal="right"/>
      <protection/>
    </xf>
    <xf numFmtId="0" fontId="69" fillId="0" borderId="11" xfId="71" applyFont="1" applyBorder="1">
      <alignment/>
      <protection/>
    </xf>
    <xf numFmtId="0" fontId="69" fillId="0" borderId="11" xfId="0" applyFont="1" applyBorder="1" applyAlignment="1">
      <alignment/>
    </xf>
    <xf numFmtId="0" fontId="69" fillId="35" borderId="11" xfId="0" applyFont="1" applyFill="1" applyBorder="1" applyAlignment="1">
      <alignment/>
    </xf>
    <xf numFmtId="0" fontId="11" fillId="41" borderId="16" xfId="0" applyFont="1" applyFill="1" applyBorder="1" applyAlignment="1">
      <alignment horizontal="center" vertical="center" wrapText="1"/>
    </xf>
    <xf numFmtId="0" fontId="20" fillId="41" borderId="14" xfId="0" applyFont="1" applyFill="1" applyBorder="1" applyAlignment="1">
      <alignment horizontal="left" vertical="center" wrapText="1"/>
    </xf>
    <xf numFmtId="2" fontId="20" fillId="41" borderId="16" xfId="0" applyNumberFormat="1" applyFont="1" applyFill="1" applyBorder="1" applyAlignment="1">
      <alignment horizontal="center" vertical="center" wrapText="1"/>
    </xf>
    <xf numFmtId="2" fontId="20" fillId="41" borderId="11" xfId="0" applyNumberFormat="1" applyFont="1" applyFill="1" applyBorder="1" applyAlignment="1">
      <alignment horizontal="center" vertical="center" wrapText="1"/>
    </xf>
    <xf numFmtId="49" fontId="20" fillId="41" borderId="11" xfId="0" applyNumberFormat="1" applyFont="1" applyFill="1" applyBorder="1" applyAlignment="1">
      <alignment horizontal="center" vertical="center" wrapText="1"/>
    </xf>
    <xf numFmtId="49" fontId="32" fillId="41" borderId="11" xfId="0" applyNumberFormat="1" applyFont="1" applyFill="1" applyBorder="1" applyAlignment="1">
      <alignment horizontal="center" vertical="center" wrapText="1"/>
    </xf>
    <xf numFmtId="49" fontId="20" fillId="41" borderId="21" xfId="0" applyNumberFormat="1" applyFont="1" applyFill="1" applyBorder="1" applyAlignment="1">
      <alignment horizontal="center" vertical="center" wrapText="1"/>
    </xf>
    <xf numFmtId="0" fontId="20" fillId="41" borderId="51" xfId="0" applyFont="1" applyFill="1" applyBorder="1" applyAlignment="1">
      <alignment horizontal="center" vertical="center" wrapText="1"/>
    </xf>
    <xf numFmtId="1" fontId="20" fillId="41" borderId="16" xfId="0" applyNumberFormat="1" applyFont="1" applyFill="1" applyBorder="1" applyAlignment="1">
      <alignment horizontal="center" vertical="center" wrapText="1"/>
    </xf>
    <xf numFmtId="1" fontId="20" fillId="41" borderId="11" xfId="0" applyNumberFormat="1" applyFont="1" applyFill="1" applyBorder="1" applyAlignment="1">
      <alignment horizontal="center" vertical="center" wrapText="1"/>
    </xf>
    <xf numFmtId="0" fontId="20" fillId="41" borderId="31" xfId="0" applyFont="1" applyFill="1" applyBorder="1" applyAlignment="1">
      <alignment horizontal="left" vertical="center" wrapText="1"/>
    </xf>
    <xf numFmtId="2" fontId="20" fillId="41" borderId="93" xfId="0" applyNumberFormat="1" applyFont="1" applyFill="1" applyBorder="1" applyAlignment="1">
      <alignment horizontal="center" vertical="center" wrapText="1"/>
    </xf>
    <xf numFmtId="2" fontId="20" fillId="41" borderId="95" xfId="0" applyNumberFormat="1" applyFont="1" applyFill="1" applyBorder="1" applyAlignment="1">
      <alignment horizontal="center" vertical="center" wrapText="1"/>
    </xf>
    <xf numFmtId="2" fontId="20" fillId="41" borderId="64" xfId="0" applyNumberFormat="1" applyFont="1" applyFill="1" applyBorder="1" applyAlignment="1">
      <alignment horizontal="center" vertical="center" wrapText="1"/>
    </xf>
    <xf numFmtId="2" fontId="20" fillId="41" borderId="98" xfId="0" applyNumberFormat="1" applyFont="1" applyFill="1" applyBorder="1" applyAlignment="1">
      <alignment horizontal="center" vertical="center" wrapText="1"/>
    </xf>
    <xf numFmtId="49" fontId="20" fillId="41" borderId="64" xfId="0" applyNumberFormat="1" applyFont="1" applyFill="1" applyBorder="1" applyAlignment="1">
      <alignment horizontal="center" vertical="center" wrapText="1"/>
    </xf>
    <xf numFmtId="49" fontId="32" fillId="41" borderId="64" xfId="0" applyNumberFormat="1" applyFont="1" applyFill="1" applyBorder="1" applyAlignment="1">
      <alignment horizontal="center" vertical="center" wrapText="1"/>
    </xf>
    <xf numFmtId="49" fontId="20" fillId="41" borderId="92" xfId="0" applyNumberFormat="1" applyFont="1" applyFill="1" applyBorder="1" applyAlignment="1">
      <alignment horizontal="center" vertical="center" wrapText="1"/>
    </xf>
    <xf numFmtId="0" fontId="20" fillId="41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8" fillId="0" borderId="99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7" fillId="0" borderId="6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99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2" fillId="35" borderId="33" xfId="0" applyFont="1" applyFill="1" applyBorder="1" applyAlignment="1">
      <alignment horizontal="left" vertical="center"/>
    </xf>
    <xf numFmtId="0" fontId="2" fillId="35" borderId="57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9" xfId="0" applyFont="1" applyFill="1" applyBorder="1" applyAlignment="1">
      <alignment horizontal="left" vertical="center"/>
    </xf>
    <xf numFmtId="0" fontId="2" fillId="35" borderId="59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4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35" borderId="34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38" xfId="0" applyFont="1" applyBorder="1" applyAlignment="1">
      <alignment horizontal="center" vertical="top" wrapText="1"/>
    </xf>
    <xf numFmtId="0" fontId="0" fillId="0" borderId="78" xfId="0" applyBorder="1" applyAlignment="1">
      <alignment/>
    </xf>
    <xf numFmtId="0" fontId="2" fillId="35" borderId="65" xfId="0" applyFont="1" applyFill="1" applyBorder="1" applyAlignment="1">
      <alignment horizontal="center" vertical="top" wrapText="1"/>
    </xf>
    <xf numFmtId="0" fontId="0" fillId="0" borderId="72" xfId="0" applyBorder="1" applyAlignment="1">
      <alignment/>
    </xf>
    <xf numFmtId="0" fontId="6" fillId="0" borderId="29" xfId="0" applyFont="1" applyBorder="1" applyAlignment="1">
      <alignment horizontal="center" vertical="top" wrapText="1"/>
    </xf>
    <xf numFmtId="0" fontId="0" fillId="0" borderId="51" xfId="0" applyBorder="1" applyAlignment="1">
      <alignment/>
    </xf>
    <xf numFmtId="0" fontId="15" fillId="0" borderId="29" xfId="0" applyFont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5" fillId="0" borderId="99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wrapText="1"/>
    </xf>
    <xf numFmtId="0" fontId="6" fillId="35" borderId="35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35" borderId="19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59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3" fillId="0" borderId="100" xfId="0" applyFont="1" applyBorder="1" applyAlignment="1">
      <alignment horizontal="center" vertical="center"/>
    </xf>
    <xf numFmtId="0" fontId="0" fillId="0" borderId="100" xfId="0" applyBorder="1" applyAlignment="1">
      <alignment/>
    </xf>
    <xf numFmtId="0" fontId="0" fillId="0" borderId="52" xfId="0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7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39" borderId="27" xfId="0" applyFont="1" applyFill="1" applyBorder="1" applyAlignment="1">
      <alignment horizontal="center" vertical="center"/>
    </xf>
    <xf numFmtId="0" fontId="3" fillId="39" borderId="26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35" borderId="37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59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35" borderId="21" xfId="0" applyFont="1" applyFill="1" applyBorder="1" applyAlignment="1">
      <alignment horizontal="left" vertical="center" wrapText="1"/>
    </xf>
    <xf numFmtId="0" fontId="6" fillId="35" borderId="25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8" xfId="0" applyFont="1" applyBorder="1" applyAlignment="1">
      <alignment horizontal="left" vertical="top" wrapText="1"/>
    </xf>
    <xf numFmtId="0" fontId="6" fillId="0" borderId="78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35" borderId="19" xfId="0" applyFont="1" applyFill="1" applyBorder="1" applyAlignment="1">
      <alignment vertical="top" wrapText="1"/>
    </xf>
    <xf numFmtId="0" fontId="6" fillId="35" borderId="17" xfId="0" applyFont="1" applyFill="1" applyBorder="1" applyAlignment="1">
      <alignment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57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35" borderId="27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top" wrapText="1"/>
    </xf>
    <xf numFmtId="0" fontId="6" fillId="0" borderId="60" xfId="0" applyFont="1" applyBorder="1" applyAlignment="1">
      <alignment horizontal="center" vertical="top" wrapText="1"/>
    </xf>
    <xf numFmtId="0" fontId="3" fillId="0" borderId="6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69" fillId="35" borderId="34" xfId="0" applyFont="1" applyFill="1" applyBorder="1" applyAlignment="1">
      <alignment horizontal="center" vertical="top" wrapText="1"/>
    </xf>
    <xf numFmtId="0" fontId="69" fillId="35" borderId="35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93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6" fillId="39" borderId="27" xfId="0" applyFont="1" applyFill="1" applyBorder="1" applyAlignment="1">
      <alignment horizontal="center" vertical="center"/>
    </xf>
    <xf numFmtId="0" fontId="66" fillId="39" borderId="25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left"/>
    </xf>
    <xf numFmtId="0" fontId="2" fillId="35" borderId="17" xfId="0" applyFont="1" applyFill="1" applyBorder="1" applyAlignment="1">
      <alignment horizontal="left"/>
    </xf>
    <xf numFmtId="0" fontId="2" fillId="35" borderId="25" xfId="0" applyFont="1" applyFill="1" applyBorder="1" applyAlignment="1">
      <alignment horizontal="left"/>
    </xf>
    <xf numFmtId="0" fontId="2" fillId="35" borderId="33" xfId="0" applyFont="1" applyFill="1" applyBorder="1" applyAlignment="1">
      <alignment horizontal="left"/>
    </xf>
    <xf numFmtId="0" fontId="2" fillId="35" borderId="15" xfId="0" applyFont="1" applyFill="1" applyBorder="1" applyAlignment="1">
      <alignment horizontal="left"/>
    </xf>
    <xf numFmtId="0" fontId="2" fillId="35" borderId="2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9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/>
    </xf>
    <xf numFmtId="0" fontId="2" fillId="35" borderId="84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51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85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9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left"/>
    </xf>
    <xf numFmtId="0" fontId="9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8" fillId="0" borderId="54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9" fillId="0" borderId="65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69" fillId="0" borderId="7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7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9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8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9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69" fillId="0" borderId="33" xfId="70" applyFont="1" applyFill="1" applyBorder="1" applyAlignment="1">
      <alignment horizontal="center"/>
      <protection/>
    </xf>
    <xf numFmtId="0" fontId="69" fillId="0" borderId="15" xfId="70" applyFont="1" applyFill="1" applyBorder="1" applyAlignment="1">
      <alignment horizontal="center"/>
      <protection/>
    </xf>
    <xf numFmtId="0" fontId="69" fillId="0" borderId="27" xfId="70" applyFont="1" applyFill="1" applyBorder="1" applyAlignment="1">
      <alignment horizontal="center"/>
      <protection/>
    </xf>
    <xf numFmtId="0" fontId="2" fillId="0" borderId="96" xfId="70" applyFont="1" applyBorder="1" applyAlignment="1">
      <alignment horizontal="center"/>
      <protection/>
    </xf>
    <xf numFmtId="0" fontId="2" fillId="0" borderId="22" xfId="70" applyFont="1" applyBorder="1" applyAlignment="1">
      <alignment horizontal="center"/>
      <protection/>
    </xf>
    <xf numFmtId="0" fontId="2" fillId="0" borderId="40" xfId="70" applyFont="1" applyBorder="1" applyAlignment="1">
      <alignment horizontal="center"/>
      <protection/>
    </xf>
    <xf numFmtId="0" fontId="3" fillId="0" borderId="71" xfId="70" applyFont="1" applyBorder="1" applyAlignment="1">
      <alignment horizontal="center" wrapText="1"/>
      <protection/>
    </xf>
    <xf numFmtId="0" fontId="3" fillId="0" borderId="51" xfId="70" applyFont="1" applyBorder="1" applyAlignment="1">
      <alignment horizontal="center" wrapText="1"/>
      <protection/>
    </xf>
    <xf numFmtId="0" fontId="2" fillId="0" borderId="69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35" borderId="63" xfId="0" applyFont="1" applyFill="1" applyBorder="1" applyAlignment="1">
      <alignment horizontal="center"/>
    </xf>
    <xf numFmtId="0" fontId="2" fillId="35" borderId="61" xfId="0" applyFont="1" applyFill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1" fillId="0" borderId="99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71" xfId="0" applyFont="1" applyBorder="1" applyAlignment="1">
      <alignment horizontal="center" vertical="center" textRotation="90"/>
    </xf>
    <xf numFmtId="0" fontId="2" fillId="0" borderId="62" xfId="0" applyFont="1" applyBorder="1" applyAlignment="1">
      <alignment horizontal="center" vertical="center" textRotation="90"/>
    </xf>
    <xf numFmtId="0" fontId="9" fillId="35" borderId="16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35" borderId="57" xfId="0" applyFont="1" applyFill="1" applyBorder="1" applyAlignment="1">
      <alignment horizontal="center"/>
    </xf>
    <xf numFmtId="0" fontId="2" fillId="0" borderId="9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textRotation="90"/>
    </xf>
    <xf numFmtId="0" fontId="2" fillId="0" borderId="93" xfId="0" applyFont="1" applyBorder="1" applyAlignment="1">
      <alignment horizontal="center" vertical="center" textRotation="90"/>
    </xf>
    <xf numFmtId="0" fontId="9" fillId="35" borderId="14" xfId="0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 wrapText="1"/>
    </xf>
    <xf numFmtId="0" fontId="71" fillId="0" borderId="66" xfId="0" applyFont="1" applyBorder="1" applyAlignment="1">
      <alignment horizontal="center" vertical="center" wrapText="1"/>
    </xf>
    <xf numFmtId="0" fontId="71" fillId="0" borderId="101" xfId="0" applyFont="1" applyBorder="1" applyAlignment="1">
      <alignment horizontal="center" vertical="center" wrapText="1"/>
    </xf>
    <xf numFmtId="0" fontId="71" fillId="0" borderId="97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9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left"/>
    </xf>
    <xf numFmtId="49" fontId="11" fillId="0" borderId="68" xfId="0" applyNumberFormat="1" applyFont="1" applyBorder="1" applyAlignment="1">
      <alignment horizontal="center" vertical="center" wrapText="1"/>
    </xf>
    <xf numFmtId="49" fontId="11" fillId="0" borderId="9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 wrapText="1"/>
    </xf>
    <xf numFmtId="171" fontId="11" fillId="0" borderId="65" xfId="42" applyFont="1" applyBorder="1" applyAlignment="1">
      <alignment horizontal="center" vertical="center" wrapText="1"/>
    </xf>
    <xf numFmtId="171" fontId="11" fillId="0" borderId="46" xfId="42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Good 3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Linked Cell" xfId="56"/>
    <cellStyle name="Neutral" xfId="57"/>
    <cellStyle name="Normá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7" xfId="66"/>
    <cellStyle name="Normal 18" xfId="67"/>
    <cellStyle name="Normal 19" xfId="68"/>
    <cellStyle name="Normal 2" xfId="69"/>
    <cellStyle name="Normal 2 2" xfId="70"/>
    <cellStyle name="Normal 2 2 2" xfId="71"/>
    <cellStyle name="Normal 2 3" xfId="72"/>
    <cellStyle name="Normal 20" xfId="73"/>
    <cellStyle name="Normal 21" xfId="74"/>
    <cellStyle name="Normal 22" xfId="75"/>
    <cellStyle name="Normal 23" xfId="76"/>
    <cellStyle name="Normal 24" xfId="77"/>
    <cellStyle name="Normal 25" xfId="78"/>
    <cellStyle name="Normal 26" xfId="79"/>
    <cellStyle name="Normal 27" xfId="80"/>
    <cellStyle name="Normal 28" xfId="81"/>
    <cellStyle name="Normal 29" xfId="82"/>
    <cellStyle name="Normal 3" xfId="83"/>
    <cellStyle name="Normal 3 2" xfId="84"/>
    <cellStyle name="Normal 30" xfId="85"/>
    <cellStyle name="Normal 4" xfId="86"/>
    <cellStyle name="Normal 5" xfId="87"/>
    <cellStyle name="Normal 6" xfId="88"/>
    <cellStyle name="Normal 7" xfId="89"/>
    <cellStyle name="Normal 8" xfId="90"/>
    <cellStyle name="Normal 9" xfId="91"/>
    <cellStyle name="Normal_Sheet1" xfId="92"/>
    <cellStyle name="Normal_tabela 13a" xfId="93"/>
    <cellStyle name="Note" xfId="94"/>
    <cellStyle name="Output" xfId="95"/>
    <cellStyle name="Percent" xfId="96"/>
    <cellStyle name="Percent 2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2">
      <selection activeCell="L13" sqref="L13"/>
    </sheetView>
  </sheetViews>
  <sheetFormatPr defaultColWidth="9.140625" defaultRowHeight="12.75"/>
  <cols>
    <col min="1" max="1" width="28.57421875" style="0" customWidth="1"/>
    <col min="2" max="2" width="11.28125" style="0" customWidth="1"/>
    <col min="3" max="3" width="13.140625" style="0" customWidth="1"/>
    <col min="4" max="4" width="7.57421875" style="0" customWidth="1"/>
    <col min="5" max="5" width="10.28125" style="0" customWidth="1"/>
    <col min="6" max="6" width="12.57421875" style="0" customWidth="1"/>
    <col min="7" max="7" width="7.421875" style="0" customWidth="1"/>
    <col min="8" max="8" width="10.7109375" style="0" customWidth="1"/>
    <col min="9" max="9" width="12.57421875" style="0" customWidth="1"/>
    <col min="10" max="10" width="7.421875" style="0" customWidth="1"/>
  </cols>
  <sheetData>
    <row r="1" spans="1:10" ht="17.25" customHeight="1" hidden="1">
      <c r="A1" s="1494" t="s">
        <v>571</v>
      </c>
      <c r="B1" s="1494"/>
      <c r="C1" s="1494"/>
      <c r="D1" s="1494"/>
      <c r="E1" s="1494"/>
      <c r="F1" s="1494"/>
      <c r="G1" s="1494"/>
      <c r="H1" s="1494"/>
      <c r="I1" s="1494"/>
      <c r="J1" s="1494"/>
    </row>
    <row r="2" spans="1:10" ht="26.25" customHeight="1" thickBot="1">
      <c r="A2" s="1501" t="s">
        <v>823</v>
      </c>
      <c r="B2" s="1502"/>
      <c r="C2" s="1502"/>
      <c r="D2" s="1502"/>
      <c r="E2" s="1502"/>
      <c r="F2" s="1502"/>
      <c r="G2" s="1502"/>
      <c r="H2" s="1502"/>
      <c r="I2" s="1502"/>
      <c r="J2" s="1503"/>
    </row>
    <row r="3" spans="1:10" ht="16.5" customHeight="1" thickBot="1">
      <c r="A3" s="1495" t="s">
        <v>6</v>
      </c>
      <c r="B3" s="1496" t="s">
        <v>0</v>
      </c>
      <c r="C3" s="1497"/>
      <c r="D3" s="1498"/>
      <c r="E3" s="1496" t="s">
        <v>1</v>
      </c>
      <c r="F3" s="1499"/>
      <c r="G3" s="1500"/>
      <c r="H3" s="1496" t="s">
        <v>2</v>
      </c>
      <c r="I3" s="1499"/>
      <c r="J3" s="1500"/>
    </row>
    <row r="4" spans="1:10" ht="31.5" customHeight="1" thickBot="1">
      <c r="A4" s="1495"/>
      <c r="B4" s="1288" t="s">
        <v>3</v>
      </c>
      <c r="C4" s="1289" t="s">
        <v>4</v>
      </c>
      <c r="D4" s="1014" t="s">
        <v>686</v>
      </c>
      <c r="E4" s="1288" t="s">
        <v>3</v>
      </c>
      <c r="F4" s="1289" t="s">
        <v>4</v>
      </c>
      <c r="G4" s="1014" t="s">
        <v>686</v>
      </c>
      <c r="H4" s="1288" t="s">
        <v>3</v>
      </c>
      <c r="I4" s="1289" t="s">
        <v>4</v>
      </c>
      <c r="J4" s="1014" t="s">
        <v>686</v>
      </c>
    </row>
    <row r="5" spans="1:10" ht="15" customHeight="1">
      <c r="A5" s="646" t="s">
        <v>803</v>
      </c>
      <c r="B5" s="339">
        <v>62138</v>
      </c>
      <c r="C5" s="235">
        <v>56449</v>
      </c>
      <c r="D5" s="987">
        <f>+C5/B5*100</f>
        <v>90.84457175963179</v>
      </c>
      <c r="E5" s="339">
        <v>45433</v>
      </c>
      <c r="F5" s="235">
        <v>41173</v>
      </c>
      <c r="G5" s="987">
        <f aca="true" t="shared" si="0" ref="G5:G11">+F5/E5*100</f>
        <v>90.62355556533797</v>
      </c>
      <c r="H5" s="339">
        <v>16705</v>
      </c>
      <c r="I5" s="235">
        <v>15276</v>
      </c>
      <c r="J5" s="1290">
        <f>+I5/H5*100</f>
        <v>91.44567494762047</v>
      </c>
    </row>
    <row r="6" spans="1:10" ht="14.25" customHeight="1">
      <c r="A6" s="373" t="s">
        <v>804</v>
      </c>
      <c r="B6" s="250">
        <v>63667</v>
      </c>
      <c r="C6" s="23">
        <v>52411</v>
      </c>
      <c r="D6" s="982">
        <f aca="true" t="shared" si="1" ref="D6:D11">+C6/B6*100</f>
        <v>82.32051141093503</v>
      </c>
      <c r="E6" s="250">
        <v>46618</v>
      </c>
      <c r="F6" s="23">
        <v>37976</v>
      </c>
      <c r="G6" s="982">
        <f t="shared" si="0"/>
        <v>81.46209618602256</v>
      </c>
      <c r="H6" s="250">
        <v>17049</v>
      </c>
      <c r="I6" s="23">
        <v>14435</v>
      </c>
      <c r="J6" s="984">
        <f aca="true" t="shared" si="2" ref="J6:J11">+I6/H6*100</f>
        <v>84.66772244706434</v>
      </c>
    </row>
    <row r="7" spans="1:10" ht="14.25" customHeight="1">
      <c r="A7" s="373" t="s">
        <v>579</v>
      </c>
      <c r="B7" s="250">
        <v>66239</v>
      </c>
      <c r="C7" s="23">
        <v>59643</v>
      </c>
      <c r="D7" s="982">
        <f t="shared" si="1"/>
        <v>90.04212020108999</v>
      </c>
      <c r="E7" s="250">
        <v>48833</v>
      </c>
      <c r="F7" s="23">
        <v>43415</v>
      </c>
      <c r="G7" s="982">
        <f t="shared" si="0"/>
        <v>88.90504372043495</v>
      </c>
      <c r="H7" s="250">
        <v>17406</v>
      </c>
      <c r="I7" s="23">
        <v>16228</v>
      </c>
      <c r="J7" s="984">
        <f t="shared" si="2"/>
        <v>93.23221877513501</v>
      </c>
    </row>
    <row r="8" spans="1:10" ht="12.75" customHeight="1">
      <c r="A8" s="373" t="s">
        <v>580</v>
      </c>
      <c r="B8" s="250">
        <v>66378</v>
      </c>
      <c r="C8" s="23">
        <v>50066</v>
      </c>
      <c r="D8" s="982">
        <f t="shared" si="1"/>
        <v>75.42559281689716</v>
      </c>
      <c r="E8" s="250">
        <v>48901</v>
      </c>
      <c r="F8" s="23">
        <v>35233</v>
      </c>
      <c r="G8" s="982">
        <f t="shared" si="0"/>
        <v>72.04965133637349</v>
      </c>
      <c r="H8" s="250">
        <v>17477</v>
      </c>
      <c r="I8" s="23">
        <v>14833</v>
      </c>
      <c r="J8" s="984">
        <f t="shared" si="2"/>
        <v>84.8715454597471</v>
      </c>
    </row>
    <row r="9" spans="1:10" ht="15.75" customHeight="1">
      <c r="A9" s="373" t="s">
        <v>788</v>
      </c>
      <c r="B9" s="250">
        <v>65492</v>
      </c>
      <c r="C9" s="23">
        <v>55879</v>
      </c>
      <c r="D9" s="982">
        <f t="shared" si="1"/>
        <v>85.32187137360289</v>
      </c>
      <c r="E9" s="250">
        <v>48572</v>
      </c>
      <c r="F9" s="23">
        <v>41111</v>
      </c>
      <c r="G9" s="982">
        <f t="shared" si="0"/>
        <v>84.63929836119574</v>
      </c>
      <c r="H9" s="250">
        <v>16920</v>
      </c>
      <c r="I9" s="23">
        <v>14768</v>
      </c>
      <c r="J9" s="984">
        <f t="shared" si="2"/>
        <v>87.28132387706856</v>
      </c>
    </row>
    <row r="10" spans="1:10" s="209" customFormat="1" ht="15.75" customHeight="1">
      <c r="A10" s="373" t="s">
        <v>582</v>
      </c>
      <c r="B10" s="250">
        <v>64789</v>
      </c>
      <c r="C10" s="23">
        <v>48459</v>
      </c>
      <c r="D10" s="982">
        <f t="shared" si="1"/>
        <v>74.79510410717869</v>
      </c>
      <c r="E10" s="250">
        <v>47661</v>
      </c>
      <c r="F10" s="23">
        <v>36111</v>
      </c>
      <c r="G10" s="982">
        <f t="shared" si="0"/>
        <v>75.76634984578587</v>
      </c>
      <c r="H10" s="250">
        <v>17128</v>
      </c>
      <c r="I10" s="23">
        <v>12348</v>
      </c>
      <c r="J10" s="984">
        <f t="shared" si="2"/>
        <v>72.09248014946287</v>
      </c>
    </row>
    <row r="11" spans="1:10" ht="15" customHeight="1">
      <c r="A11" s="373" t="s">
        <v>583</v>
      </c>
      <c r="B11" s="474">
        <v>65503</v>
      </c>
      <c r="C11" s="318">
        <v>56223</v>
      </c>
      <c r="D11" s="982">
        <f t="shared" si="1"/>
        <v>85.83270995221592</v>
      </c>
      <c r="E11" s="474">
        <v>48524</v>
      </c>
      <c r="F11" s="318">
        <v>41357</v>
      </c>
      <c r="G11" s="982">
        <f t="shared" si="0"/>
        <v>85.22998928365345</v>
      </c>
      <c r="H11" s="474">
        <v>16979</v>
      </c>
      <c r="I11" s="318">
        <v>14866</v>
      </c>
      <c r="J11" s="984">
        <f t="shared" si="2"/>
        <v>87.55521526591671</v>
      </c>
    </row>
    <row r="12" spans="1:10" ht="15.75" customHeight="1">
      <c r="A12" s="374" t="s">
        <v>656</v>
      </c>
      <c r="B12" s="351">
        <v>62120</v>
      </c>
      <c r="C12" s="70">
        <v>55332</v>
      </c>
      <c r="D12" s="982">
        <f>+C12/B12*100</f>
        <v>89.07276239536381</v>
      </c>
      <c r="E12" s="250">
        <v>45671</v>
      </c>
      <c r="F12" s="23">
        <v>40426</v>
      </c>
      <c r="G12" s="982">
        <f>+F12/E12*100</f>
        <v>88.51568829235183</v>
      </c>
      <c r="H12" s="250">
        <v>16449</v>
      </c>
      <c r="I12" s="23">
        <v>14906</v>
      </c>
      <c r="J12" s="984">
        <f>+I12/H12*100</f>
        <v>90.61949054653779</v>
      </c>
    </row>
    <row r="13" spans="1:10" ht="18" customHeight="1">
      <c r="A13" s="1286" t="s">
        <v>745</v>
      </c>
      <c r="B13" s="56">
        <v>62397</v>
      </c>
      <c r="C13" s="6">
        <v>55612</v>
      </c>
      <c r="D13" s="982">
        <f>+C13/B13*100</f>
        <v>89.12607977947657</v>
      </c>
      <c r="E13" s="56">
        <v>45694</v>
      </c>
      <c r="F13" s="6">
        <v>40514</v>
      </c>
      <c r="G13" s="982">
        <f>+F13/E13*100</f>
        <v>88.66371952553945</v>
      </c>
      <c r="H13" s="351">
        <v>16703</v>
      </c>
      <c r="I13" s="70">
        <v>15098</v>
      </c>
      <c r="J13" s="984">
        <f>+I13/H13*100</f>
        <v>90.39094773394001</v>
      </c>
    </row>
    <row r="14" spans="1:10" ht="18" customHeight="1" thickBot="1">
      <c r="A14" s="497" t="s">
        <v>744</v>
      </c>
      <c r="B14" s="348">
        <v>64176</v>
      </c>
      <c r="C14" s="57">
        <v>49527</v>
      </c>
      <c r="D14" s="983">
        <f>+C14/B14*100</f>
        <v>77.17370979805534</v>
      </c>
      <c r="E14" s="348">
        <v>47149</v>
      </c>
      <c r="F14" s="57">
        <v>35387</v>
      </c>
      <c r="G14" s="983">
        <f>+F14/E14*100</f>
        <v>75.05355362786061</v>
      </c>
      <c r="H14" s="352">
        <v>17027</v>
      </c>
      <c r="I14" s="237">
        <v>14140</v>
      </c>
      <c r="J14" s="985">
        <f>+I14/H14*100</f>
        <v>83.04457626123217</v>
      </c>
    </row>
    <row r="16" ht="12.75">
      <c r="H16" s="338"/>
    </row>
    <row r="17" ht="12.75">
      <c r="H17" s="338"/>
    </row>
    <row r="18" spans="7:8" ht="12.75">
      <c r="G18" s="338"/>
      <c r="H18" s="338"/>
    </row>
    <row r="19" spans="7:8" ht="12.75">
      <c r="G19" s="338"/>
      <c r="H19" s="338"/>
    </row>
  </sheetData>
  <sheetProtection/>
  <mergeCells count="6">
    <mergeCell ref="A1:J1"/>
    <mergeCell ref="A3:A4"/>
    <mergeCell ref="B3:D3"/>
    <mergeCell ref="E3:G3"/>
    <mergeCell ref="H3:J3"/>
    <mergeCell ref="A2:J2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pane ySplit="4" topLeftCell="A59" activePane="bottomLeft" state="frozen"/>
      <selection pane="topLeft" activeCell="A1" sqref="A1"/>
      <selection pane="bottomLeft" activeCell="C77" sqref="C77"/>
    </sheetView>
  </sheetViews>
  <sheetFormatPr defaultColWidth="9.140625" defaultRowHeight="12.75"/>
  <cols>
    <col min="1" max="1" width="5.00390625" style="0" customWidth="1"/>
    <col min="2" max="2" width="15.7109375" style="0" customWidth="1"/>
    <col min="3" max="3" width="15.140625" style="0" customWidth="1"/>
    <col min="4" max="4" width="12.140625" style="0" customWidth="1"/>
    <col min="5" max="5" width="8.7109375" style="0" customWidth="1"/>
    <col min="6" max="6" width="8.00390625" style="0" customWidth="1"/>
    <col min="7" max="7" width="12.00390625" style="0" customWidth="1"/>
    <col min="8" max="8" width="5.8515625" style="0" customWidth="1"/>
    <col min="9" max="9" width="0.71875" style="0" hidden="1" customWidth="1"/>
  </cols>
  <sheetData>
    <row r="1" spans="1:9" ht="0.75" customHeight="1">
      <c r="A1" s="1606" t="s">
        <v>558</v>
      </c>
      <c r="B1" s="1606"/>
      <c r="C1" s="1606"/>
      <c r="D1" s="1606"/>
      <c r="E1" s="1606"/>
      <c r="F1" s="1606"/>
      <c r="G1" s="1606"/>
      <c r="H1" s="1606"/>
      <c r="I1" s="91"/>
    </row>
    <row r="2" spans="1:9" ht="15" customHeight="1">
      <c r="A2" s="1578" t="s">
        <v>751</v>
      </c>
      <c r="B2" s="1578"/>
      <c r="C2" s="1578"/>
      <c r="D2" s="1578"/>
      <c r="E2" s="1578"/>
      <c r="F2" s="1578"/>
      <c r="G2" s="1578"/>
      <c r="H2" s="1578"/>
      <c r="I2" s="1578"/>
    </row>
    <row r="3" spans="1:9" ht="15" customHeight="1">
      <c r="A3" s="1578"/>
      <c r="B3" s="1578"/>
      <c r="C3" s="1578"/>
      <c r="D3" s="1578"/>
      <c r="E3" s="1578"/>
      <c r="F3" s="1578"/>
      <c r="G3" s="1578"/>
      <c r="H3" s="1578"/>
      <c r="I3" s="1578"/>
    </row>
    <row r="4" spans="1:9" ht="35.25" customHeight="1" thickBot="1">
      <c r="A4" s="1578"/>
      <c r="B4" s="1578"/>
      <c r="C4" s="1578"/>
      <c r="D4" s="1578"/>
      <c r="E4" s="1578"/>
      <c r="F4" s="1578"/>
      <c r="G4" s="1578"/>
      <c r="H4" s="1578"/>
      <c r="I4" s="1578"/>
    </row>
    <row r="5" spans="1:9" ht="13.5" thickBot="1">
      <c r="A5" s="1527" t="s">
        <v>597</v>
      </c>
      <c r="B5" s="1597" t="s">
        <v>15</v>
      </c>
      <c r="C5" s="1602" t="s">
        <v>158</v>
      </c>
      <c r="D5" s="1594" t="s">
        <v>668</v>
      </c>
      <c r="E5" s="1595"/>
      <c r="F5" s="1595"/>
      <c r="G5" s="1595"/>
      <c r="H5" s="1596"/>
      <c r="I5" s="13"/>
    </row>
    <row r="6" spans="1:9" ht="12.75" customHeight="1">
      <c r="A6" s="1579"/>
      <c r="B6" s="1580"/>
      <c r="C6" s="1603"/>
      <c r="D6" s="1611" t="s">
        <v>42</v>
      </c>
      <c r="E6" s="1615" t="s">
        <v>43</v>
      </c>
      <c r="F6" s="1613" t="s">
        <v>5</v>
      </c>
      <c r="G6" s="1607" t="s">
        <v>601</v>
      </c>
      <c r="H6" s="1609" t="s">
        <v>5</v>
      </c>
      <c r="I6" s="13"/>
    </row>
    <row r="7" spans="1:9" ht="18" customHeight="1" thickBot="1">
      <c r="A7" s="1528"/>
      <c r="B7" s="1530"/>
      <c r="C7" s="1604"/>
      <c r="D7" s="1612"/>
      <c r="E7" s="1616"/>
      <c r="F7" s="1614"/>
      <c r="G7" s="1608"/>
      <c r="H7" s="1610"/>
      <c r="I7" s="13"/>
    </row>
    <row r="8" spans="1:10" ht="17.25" customHeight="1">
      <c r="A8" s="1605">
        <v>1</v>
      </c>
      <c r="B8" s="1590" t="s">
        <v>54</v>
      </c>
      <c r="C8" s="1398" t="s">
        <v>783</v>
      </c>
      <c r="D8" s="832">
        <v>2168</v>
      </c>
      <c r="E8" s="732">
        <v>2098</v>
      </c>
      <c r="F8" s="1028">
        <f aca="true" t="shared" si="0" ref="F8:F19">+E8/D8*100</f>
        <v>96.77121771217713</v>
      </c>
      <c r="G8" s="813">
        <v>1794</v>
      </c>
      <c r="H8" s="1036">
        <f>+G8/D8*100</f>
        <v>82.74907749077491</v>
      </c>
      <c r="I8" s="13"/>
      <c r="J8" s="15"/>
    </row>
    <row r="9" spans="1:10" ht="18" customHeight="1">
      <c r="A9" s="1579"/>
      <c r="B9" s="1591"/>
      <c r="C9" s="357" t="s">
        <v>206</v>
      </c>
      <c r="D9" s="833">
        <v>650</v>
      </c>
      <c r="E9" s="728">
        <v>610</v>
      </c>
      <c r="F9" s="1029">
        <f t="shared" si="0"/>
        <v>93.84615384615384</v>
      </c>
      <c r="G9" s="814">
        <v>510</v>
      </c>
      <c r="H9" s="1037">
        <f aca="true" t="shared" si="1" ref="H9:H16">+G9/D9*100</f>
        <v>78.46153846153847</v>
      </c>
      <c r="I9" s="13"/>
      <c r="J9" s="15"/>
    </row>
    <row r="10" spans="1:10" ht="15" customHeight="1">
      <c r="A10" s="1579"/>
      <c r="B10" s="1592"/>
      <c r="C10" s="1399" t="s">
        <v>85</v>
      </c>
      <c r="D10" s="211">
        <f>SUM(D8:D9)</f>
        <v>2818</v>
      </c>
      <c r="E10" s="23">
        <f>SUM(E8:E9)</f>
        <v>2708</v>
      </c>
      <c r="F10" s="1029">
        <f t="shared" si="0"/>
        <v>96.09652235628106</v>
      </c>
      <c r="G10" s="563">
        <f>SUM(G8:G9)</f>
        <v>2304</v>
      </c>
      <c r="H10" s="1037">
        <f t="shared" si="1"/>
        <v>81.76011355571327</v>
      </c>
      <c r="I10" s="13"/>
      <c r="J10" s="15"/>
    </row>
    <row r="11" spans="1:10" ht="15.75" customHeight="1">
      <c r="A11" s="1579">
        <v>2</v>
      </c>
      <c r="B11" s="1580" t="s">
        <v>55</v>
      </c>
      <c r="C11" s="1400" t="s">
        <v>212</v>
      </c>
      <c r="D11" s="740">
        <v>115</v>
      </c>
      <c r="E11" s="160">
        <v>113</v>
      </c>
      <c r="F11" s="1029">
        <f t="shared" si="0"/>
        <v>98.26086956521739</v>
      </c>
      <c r="G11" s="815">
        <v>81</v>
      </c>
      <c r="H11" s="1037">
        <f t="shared" si="1"/>
        <v>70.43478260869566</v>
      </c>
      <c r="I11" s="13"/>
      <c r="J11" s="15"/>
    </row>
    <row r="12" spans="1:10" ht="15" customHeight="1">
      <c r="A12" s="1579"/>
      <c r="B12" s="1580"/>
      <c r="C12" s="1401" t="s">
        <v>351</v>
      </c>
      <c r="D12" s="740">
        <v>950</v>
      </c>
      <c r="E12" s="160">
        <v>911</v>
      </c>
      <c r="F12" s="1029">
        <f t="shared" si="0"/>
        <v>95.89473684210526</v>
      </c>
      <c r="G12" s="815">
        <v>576</v>
      </c>
      <c r="H12" s="1037">
        <f t="shared" si="1"/>
        <v>60.631578947368425</v>
      </c>
      <c r="I12" s="13"/>
      <c r="J12" s="15"/>
    </row>
    <row r="13" spans="1:10" ht="15" customHeight="1">
      <c r="A13" s="1579"/>
      <c r="B13" s="1580"/>
      <c r="C13" s="1399" t="s">
        <v>85</v>
      </c>
      <c r="D13" s="211">
        <f>SUM(D11:D12)</f>
        <v>1065</v>
      </c>
      <c r="E13" s="23">
        <f>SUM(E11:E12)</f>
        <v>1024</v>
      </c>
      <c r="F13" s="1029">
        <f t="shared" si="0"/>
        <v>96.15023474178403</v>
      </c>
      <c r="G13" s="563">
        <f>SUM(G11:G12)</f>
        <v>657</v>
      </c>
      <c r="H13" s="1037">
        <f t="shared" si="1"/>
        <v>61.69014084507042</v>
      </c>
      <c r="I13" s="13"/>
      <c r="J13" s="15"/>
    </row>
    <row r="14" spans="1:10" ht="15.75" customHeight="1">
      <c r="A14" s="1579">
        <v>3</v>
      </c>
      <c r="B14" s="1580" t="s">
        <v>56</v>
      </c>
      <c r="C14" s="1401" t="s">
        <v>217</v>
      </c>
      <c r="D14" s="358">
        <v>188</v>
      </c>
      <c r="E14" s="76">
        <v>188</v>
      </c>
      <c r="F14" s="1029">
        <f t="shared" si="0"/>
        <v>100</v>
      </c>
      <c r="G14" s="816">
        <v>155</v>
      </c>
      <c r="H14" s="1037">
        <f t="shared" si="1"/>
        <v>82.4468085106383</v>
      </c>
      <c r="I14" s="13"/>
      <c r="J14" s="15"/>
    </row>
    <row r="15" spans="1:10" ht="15" customHeight="1">
      <c r="A15" s="1579"/>
      <c r="B15" s="1580"/>
      <c r="C15" s="1401" t="s">
        <v>218</v>
      </c>
      <c r="D15" s="358">
        <v>760</v>
      </c>
      <c r="E15" s="76">
        <v>703</v>
      </c>
      <c r="F15" s="1029">
        <f t="shared" si="0"/>
        <v>92.5</v>
      </c>
      <c r="G15" s="816">
        <v>466</v>
      </c>
      <c r="H15" s="1037">
        <f>+G15/D15*100</f>
        <v>61.31578947368421</v>
      </c>
      <c r="I15" s="13"/>
      <c r="J15" s="15"/>
    </row>
    <row r="16" spans="1:10" ht="15" customHeight="1">
      <c r="A16" s="1579"/>
      <c r="B16" s="1580"/>
      <c r="C16" s="1399" t="s">
        <v>85</v>
      </c>
      <c r="D16" s="211">
        <f>SUM(D14:D15)</f>
        <v>948</v>
      </c>
      <c r="E16" s="23">
        <f>SUM(E14:E15)</f>
        <v>891</v>
      </c>
      <c r="F16" s="1029">
        <f t="shared" si="0"/>
        <v>93.9873417721519</v>
      </c>
      <c r="G16" s="563">
        <f>SUM(G14:G15)</f>
        <v>621</v>
      </c>
      <c r="H16" s="1037">
        <f t="shared" si="1"/>
        <v>65.50632911392405</v>
      </c>
      <c r="I16" s="13"/>
      <c r="J16" s="15"/>
    </row>
    <row r="17" spans="1:10" ht="15.75" customHeight="1">
      <c r="A17" s="1579">
        <v>4</v>
      </c>
      <c r="B17" s="1598" t="s">
        <v>791</v>
      </c>
      <c r="C17" s="1401" t="s">
        <v>227</v>
      </c>
      <c r="D17" s="211">
        <v>75</v>
      </c>
      <c r="E17" s="23">
        <v>74</v>
      </c>
      <c r="F17" s="1029">
        <f t="shared" si="0"/>
        <v>98.66666666666667</v>
      </c>
      <c r="G17" s="563">
        <v>69</v>
      </c>
      <c r="H17" s="1038">
        <v>0</v>
      </c>
      <c r="I17" s="13"/>
      <c r="J17" s="15"/>
    </row>
    <row r="18" spans="1:10" ht="15" customHeight="1">
      <c r="A18" s="1579"/>
      <c r="B18" s="1599"/>
      <c r="C18" s="357" t="s">
        <v>193</v>
      </c>
      <c r="D18" s="211">
        <v>930</v>
      </c>
      <c r="E18" s="23">
        <v>853</v>
      </c>
      <c r="F18" s="1029">
        <f t="shared" si="0"/>
        <v>91.72043010752688</v>
      </c>
      <c r="G18" s="563">
        <v>744</v>
      </c>
      <c r="H18" s="1038">
        <v>0</v>
      </c>
      <c r="I18" s="13"/>
      <c r="J18" s="15"/>
    </row>
    <row r="19" spans="1:10" ht="13.5" customHeight="1">
      <c r="A19" s="1579"/>
      <c r="B19" s="1600"/>
      <c r="C19" s="1399" t="s">
        <v>85</v>
      </c>
      <c r="D19" s="211">
        <f>SUM(D17:D18)</f>
        <v>1005</v>
      </c>
      <c r="E19" s="23">
        <f>SUM(E17:E18)</f>
        <v>927</v>
      </c>
      <c r="F19" s="1029">
        <f t="shared" si="0"/>
        <v>92.23880597014926</v>
      </c>
      <c r="G19" s="563">
        <f>SUM(G17:G18)</f>
        <v>813</v>
      </c>
      <c r="H19" s="1038">
        <v>0</v>
      </c>
      <c r="I19" s="13"/>
      <c r="J19" s="15"/>
    </row>
    <row r="20" spans="1:10" ht="15.75" customHeight="1" hidden="1">
      <c r="A20" s="1579">
        <v>5</v>
      </c>
      <c r="B20" s="1601" t="s">
        <v>58</v>
      </c>
      <c r="C20" s="1401" t="s">
        <v>229</v>
      </c>
      <c r="D20" s="700"/>
      <c r="E20" s="6"/>
      <c r="F20" s="1029">
        <v>0</v>
      </c>
      <c r="G20" s="350"/>
      <c r="H20" s="1038">
        <v>0</v>
      </c>
      <c r="I20" s="13"/>
      <c r="J20" s="15"/>
    </row>
    <row r="21" spans="1:10" ht="15" customHeight="1" hidden="1">
      <c r="A21" s="1579"/>
      <c r="B21" s="1580"/>
      <c r="C21" s="1401" t="s">
        <v>226</v>
      </c>
      <c r="D21" s="700"/>
      <c r="E21" s="6"/>
      <c r="F21" s="1029">
        <v>0</v>
      </c>
      <c r="G21" s="350"/>
      <c r="H21" s="1038">
        <v>0</v>
      </c>
      <c r="I21" s="13"/>
      <c r="J21" s="15"/>
    </row>
    <row r="22" spans="1:10" ht="15" customHeight="1" hidden="1">
      <c r="A22" s="1579"/>
      <c r="B22" s="1580"/>
      <c r="C22" s="1399" t="s">
        <v>85</v>
      </c>
      <c r="D22" s="211">
        <f>SUM(D20:D21)</f>
        <v>0</v>
      </c>
      <c r="E22" s="23">
        <f>SUM(E20:E21)</f>
        <v>0</v>
      </c>
      <c r="F22" s="1029">
        <v>0</v>
      </c>
      <c r="G22" s="563">
        <f>SUM(G20:G21)</f>
        <v>0</v>
      </c>
      <c r="H22" s="1038">
        <v>0</v>
      </c>
      <c r="I22" s="13"/>
      <c r="J22" s="15"/>
    </row>
    <row r="23" spans="1:10" ht="15.75" customHeight="1">
      <c r="A23" s="1579">
        <v>5</v>
      </c>
      <c r="B23" s="1580" t="s">
        <v>148</v>
      </c>
      <c r="C23" s="1401" t="s">
        <v>159</v>
      </c>
      <c r="D23" s="700">
        <v>1760</v>
      </c>
      <c r="E23" s="6">
        <v>1541</v>
      </c>
      <c r="F23" s="1029">
        <f aca="true" t="shared" si="2" ref="F23:F34">+E23/D23*100</f>
        <v>87.55681818181819</v>
      </c>
      <c r="G23" s="350">
        <v>1377</v>
      </c>
      <c r="H23" s="1038">
        <f aca="true" t="shared" si="3" ref="H23:H82">+G23/D23*100</f>
        <v>78.23863636363636</v>
      </c>
      <c r="I23" s="13"/>
      <c r="J23" s="15"/>
    </row>
    <row r="24" spans="1:10" ht="15" customHeight="1">
      <c r="A24" s="1579"/>
      <c r="B24" s="1580"/>
      <c r="C24" s="1401" t="s">
        <v>232</v>
      </c>
      <c r="D24" s="700">
        <v>80</v>
      </c>
      <c r="E24" s="6">
        <v>76</v>
      </c>
      <c r="F24" s="1029">
        <f t="shared" si="2"/>
        <v>95</v>
      </c>
      <c r="G24" s="350">
        <v>53</v>
      </c>
      <c r="H24" s="1037">
        <f t="shared" si="3"/>
        <v>66.25</v>
      </c>
      <c r="I24" s="13"/>
      <c r="J24" s="15"/>
    </row>
    <row r="25" spans="1:10" ht="15" customHeight="1">
      <c r="A25" s="1579"/>
      <c r="B25" s="1580"/>
      <c r="C25" s="1399" t="s">
        <v>85</v>
      </c>
      <c r="D25" s="211">
        <f>SUM(D23:D24)</f>
        <v>1840</v>
      </c>
      <c r="E25" s="23">
        <f>SUM(E23:E24)</f>
        <v>1617</v>
      </c>
      <c r="F25" s="1029">
        <f t="shared" si="2"/>
        <v>87.8804347826087</v>
      </c>
      <c r="G25" s="563">
        <f>SUM(G23:G24)</f>
        <v>1430</v>
      </c>
      <c r="H25" s="1037">
        <f t="shared" si="3"/>
        <v>77.71739130434783</v>
      </c>
      <c r="I25" s="13"/>
      <c r="J25" s="15"/>
    </row>
    <row r="26" spans="1:10" ht="15.75" customHeight="1">
      <c r="A26" s="1579">
        <v>6</v>
      </c>
      <c r="B26" s="1580" t="s">
        <v>60</v>
      </c>
      <c r="C26" s="1401" t="s">
        <v>195</v>
      </c>
      <c r="D26" s="1382">
        <v>203</v>
      </c>
      <c r="E26" s="317">
        <v>131</v>
      </c>
      <c r="F26" s="1029">
        <f t="shared" si="2"/>
        <v>64.5320197044335</v>
      </c>
      <c r="G26" s="817">
        <v>77</v>
      </c>
      <c r="H26" s="1037">
        <f t="shared" si="3"/>
        <v>37.93103448275862</v>
      </c>
      <c r="I26" s="13"/>
      <c r="J26" s="15"/>
    </row>
    <row r="27" spans="1:10" ht="15" customHeight="1">
      <c r="A27" s="1579"/>
      <c r="B27" s="1580"/>
      <c r="C27" s="1401" t="s">
        <v>160</v>
      </c>
      <c r="D27" s="700">
        <v>30</v>
      </c>
      <c r="E27" s="6">
        <v>30</v>
      </c>
      <c r="F27" s="1029">
        <f t="shared" si="2"/>
        <v>100</v>
      </c>
      <c r="G27" s="350">
        <v>25</v>
      </c>
      <c r="H27" s="1037">
        <f t="shared" si="3"/>
        <v>83.33333333333334</v>
      </c>
      <c r="I27" s="13"/>
      <c r="J27" s="15"/>
    </row>
    <row r="28" spans="1:10" ht="15" customHeight="1">
      <c r="A28" s="1579"/>
      <c r="B28" s="1580"/>
      <c r="C28" s="1399" t="s">
        <v>85</v>
      </c>
      <c r="D28" s="211">
        <f>SUM(D26:D27)</f>
        <v>233</v>
      </c>
      <c r="E28" s="23">
        <f>SUM(E26:E27)</f>
        <v>161</v>
      </c>
      <c r="F28" s="1029">
        <f t="shared" si="2"/>
        <v>69.09871244635193</v>
      </c>
      <c r="G28" s="563">
        <f>SUM(G26:G27)</f>
        <v>102</v>
      </c>
      <c r="H28" s="1037">
        <f t="shared" si="3"/>
        <v>43.776824034334766</v>
      </c>
      <c r="I28" s="13"/>
      <c r="J28" s="15"/>
    </row>
    <row r="29" spans="1:10" ht="15.75" customHeight="1">
      <c r="A29" s="1579">
        <v>7</v>
      </c>
      <c r="B29" s="1593" t="s">
        <v>178</v>
      </c>
      <c r="C29" s="357" t="s">
        <v>161</v>
      </c>
      <c r="D29" s="358">
        <v>297</v>
      </c>
      <c r="E29" s="76">
        <v>249</v>
      </c>
      <c r="F29" s="1030">
        <f t="shared" si="2"/>
        <v>83.83838383838383</v>
      </c>
      <c r="G29" s="816">
        <v>238</v>
      </c>
      <c r="H29" s="1037">
        <v>80</v>
      </c>
      <c r="I29" s="13"/>
      <c r="J29" s="15"/>
    </row>
    <row r="30" spans="1:10" ht="15" customHeight="1">
      <c r="A30" s="1579"/>
      <c r="B30" s="1593"/>
      <c r="C30" s="357" t="s">
        <v>244</v>
      </c>
      <c r="D30" s="358">
        <v>151</v>
      </c>
      <c r="E30" s="76">
        <v>150</v>
      </c>
      <c r="F30" s="1030">
        <f t="shared" si="2"/>
        <v>99.33774834437085</v>
      </c>
      <c r="G30" s="816">
        <v>122</v>
      </c>
      <c r="H30" s="1037">
        <f t="shared" si="3"/>
        <v>80.79470198675497</v>
      </c>
      <c r="I30" s="13"/>
      <c r="J30" s="15"/>
    </row>
    <row r="31" spans="1:10" ht="15" customHeight="1">
      <c r="A31" s="1579"/>
      <c r="B31" s="1593"/>
      <c r="C31" s="1399" t="s">
        <v>85</v>
      </c>
      <c r="D31" s="211">
        <f>SUM(D29:D30)</f>
        <v>448</v>
      </c>
      <c r="E31" s="23">
        <f>SUM(E29:E30)</f>
        <v>399</v>
      </c>
      <c r="F31" s="1029">
        <f t="shared" si="2"/>
        <v>89.0625</v>
      </c>
      <c r="G31" s="563">
        <f>SUM(G29:G30)</f>
        <v>360</v>
      </c>
      <c r="H31" s="1037">
        <f t="shared" si="3"/>
        <v>80.35714285714286</v>
      </c>
      <c r="I31" s="13"/>
      <c r="J31" s="15"/>
    </row>
    <row r="32" spans="1:10" ht="15.75" customHeight="1">
      <c r="A32" s="1579">
        <v>8</v>
      </c>
      <c r="B32" s="1580" t="s">
        <v>63</v>
      </c>
      <c r="C32" s="1401" t="s">
        <v>163</v>
      </c>
      <c r="D32" s="700">
        <v>620</v>
      </c>
      <c r="E32" s="6">
        <v>619</v>
      </c>
      <c r="F32" s="1030">
        <f t="shared" si="2"/>
        <v>99.83870967741936</v>
      </c>
      <c r="G32" s="350">
        <v>615</v>
      </c>
      <c r="H32" s="1038">
        <f t="shared" si="3"/>
        <v>99.19354838709677</v>
      </c>
      <c r="I32" s="13"/>
      <c r="J32" s="15"/>
    </row>
    <row r="33" spans="1:10" ht="15.75" customHeight="1">
      <c r="A33" s="1579"/>
      <c r="B33" s="1580"/>
      <c r="C33" s="1401" t="s">
        <v>162</v>
      </c>
      <c r="D33" s="700">
        <v>320</v>
      </c>
      <c r="E33" s="6">
        <v>315</v>
      </c>
      <c r="F33" s="1030">
        <f t="shared" si="2"/>
        <v>98.4375</v>
      </c>
      <c r="G33" s="350">
        <v>315</v>
      </c>
      <c r="H33" s="1038">
        <f t="shared" si="3"/>
        <v>98.4375</v>
      </c>
      <c r="I33" s="13"/>
      <c r="J33" s="15"/>
    </row>
    <row r="34" spans="1:10" ht="15" customHeight="1">
      <c r="A34" s="1579"/>
      <c r="B34" s="1580"/>
      <c r="C34" s="1399" t="s">
        <v>85</v>
      </c>
      <c r="D34" s="211">
        <f>SUM(D32:D33)</f>
        <v>940</v>
      </c>
      <c r="E34" s="23">
        <f>SUM(E32:E33)</f>
        <v>934</v>
      </c>
      <c r="F34" s="1031">
        <f t="shared" si="2"/>
        <v>99.36170212765958</v>
      </c>
      <c r="G34" s="563">
        <f>SUM(G32:G33)</f>
        <v>930</v>
      </c>
      <c r="H34" s="1038">
        <f t="shared" si="3"/>
        <v>98.93617021276596</v>
      </c>
      <c r="I34" s="13"/>
      <c r="J34" s="15"/>
    </row>
    <row r="35" spans="1:10" ht="15.75" customHeight="1">
      <c r="A35" s="1579">
        <v>9</v>
      </c>
      <c r="B35" s="1580" t="s">
        <v>64</v>
      </c>
      <c r="C35" s="1401" t="s">
        <v>164</v>
      </c>
      <c r="D35" s="700">
        <v>940</v>
      </c>
      <c r="E35" s="6">
        <v>887</v>
      </c>
      <c r="F35" s="1030">
        <v>94.36170212765957</v>
      </c>
      <c r="G35" s="350">
        <v>880</v>
      </c>
      <c r="H35" s="1038">
        <f t="shared" si="3"/>
        <v>93.61702127659575</v>
      </c>
      <c r="I35" s="13"/>
      <c r="J35" s="15"/>
    </row>
    <row r="36" spans="1:10" ht="15" customHeight="1">
      <c r="A36" s="1579"/>
      <c r="B36" s="1580"/>
      <c r="C36" s="1401" t="s">
        <v>165</v>
      </c>
      <c r="D36" s="700">
        <v>122</v>
      </c>
      <c r="E36" s="6">
        <v>120</v>
      </c>
      <c r="F36" s="1030">
        <v>98.36065573770492</v>
      </c>
      <c r="G36" s="350">
        <v>118</v>
      </c>
      <c r="H36" s="1038">
        <f t="shared" si="3"/>
        <v>96.72131147540983</v>
      </c>
      <c r="I36" s="13"/>
      <c r="J36" s="15"/>
    </row>
    <row r="37" spans="1:10" ht="15" customHeight="1">
      <c r="A37" s="1579"/>
      <c r="B37" s="1580"/>
      <c r="C37" s="1399" t="s">
        <v>85</v>
      </c>
      <c r="D37" s="211">
        <f>SUM(D35:D36)</f>
        <v>1062</v>
      </c>
      <c r="E37" s="23">
        <f>SUM(E35:E36)</f>
        <v>1007</v>
      </c>
      <c r="F37" s="1030">
        <f>+E37/D37*100</f>
        <v>94.8210922787194</v>
      </c>
      <c r="G37" s="563">
        <f>SUM(G35:G36)</f>
        <v>998</v>
      </c>
      <c r="H37" s="1037">
        <f t="shared" si="3"/>
        <v>93.97363465160076</v>
      </c>
      <c r="I37" s="13"/>
      <c r="J37" s="15"/>
    </row>
    <row r="38" spans="1:10" ht="15.75" customHeight="1">
      <c r="A38" s="1579">
        <v>10</v>
      </c>
      <c r="B38" s="1580" t="s">
        <v>65</v>
      </c>
      <c r="C38" s="1402" t="s">
        <v>260</v>
      </c>
      <c r="D38" s="700">
        <v>1593</v>
      </c>
      <c r="E38" s="6">
        <v>1134</v>
      </c>
      <c r="F38" s="1030">
        <f>+E38/D38*100</f>
        <v>71.1864406779661</v>
      </c>
      <c r="G38" s="350">
        <v>1021</v>
      </c>
      <c r="H38" s="1037">
        <f t="shared" si="3"/>
        <v>64.09290646578782</v>
      </c>
      <c r="I38" s="13"/>
      <c r="J38" s="15"/>
    </row>
    <row r="39" spans="1:10" ht="15" customHeight="1">
      <c r="A39" s="1579"/>
      <c r="B39" s="1580"/>
      <c r="C39" s="1403" t="s">
        <v>702</v>
      </c>
      <c r="D39" s="838">
        <v>450</v>
      </c>
      <c r="E39" s="327">
        <v>390</v>
      </c>
      <c r="F39" s="1030">
        <v>94.36170212765957</v>
      </c>
      <c r="G39" s="818">
        <v>370</v>
      </c>
      <c r="H39" s="1037">
        <f t="shared" si="3"/>
        <v>82.22222222222221</v>
      </c>
      <c r="I39" s="13"/>
      <c r="J39" s="15"/>
    </row>
    <row r="40" spans="1:10" ht="15" customHeight="1">
      <c r="A40" s="1579"/>
      <c r="B40" s="1580"/>
      <c r="C40" s="1399" t="s">
        <v>85</v>
      </c>
      <c r="D40" s="211">
        <f>SUM(D38:D39)</f>
        <v>2043</v>
      </c>
      <c r="E40" s="23">
        <f>SUM(E38:E39)</f>
        <v>1524</v>
      </c>
      <c r="F40" s="1029">
        <f aca="true" t="shared" si="4" ref="F40:F71">+E40/D40*100</f>
        <v>74.59618208516888</v>
      </c>
      <c r="G40" s="563">
        <f>SUM(G38:G39)</f>
        <v>1391</v>
      </c>
      <c r="H40" s="1037">
        <f t="shared" si="3"/>
        <v>68.08614782183065</v>
      </c>
      <c r="I40" s="13"/>
      <c r="J40" s="15"/>
    </row>
    <row r="41" spans="1:10" ht="15.75" customHeight="1">
      <c r="A41" s="1579">
        <v>11</v>
      </c>
      <c r="B41" s="1580" t="s">
        <v>40</v>
      </c>
      <c r="C41" s="1401" t="s">
        <v>265</v>
      </c>
      <c r="D41" s="700">
        <v>966</v>
      </c>
      <c r="E41" s="6">
        <v>836</v>
      </c>
      <c r="F41" s="1030">
        <f t="shared" si="4"/>
        <v>86.5424430641822</v>
      </c>
      <c r="G41" s="350">
        <v>752</v>
      </c>
      <c r="H41" s="1037">
        <f t="shared" si="3"/>
        <v>77.84679089026915</v>
      </c>
      <c r="I41" s="13"/>
      <c r="J41" s="15"/>
    </row>
    <row r="42" spans="1:10" ht="15" customHeight="1">
      <c r="A42" s="1579"/>
      <c r="B42" s="1580"/>
      <c r="C42" s="1401" t="s">
        <v>266</v>
      </c>
      <c r="D42" s="700">
        <v>250</v>
      </c>
      <c r="E42" s="6">
        <v>250</v>
      </c>
      <c r="F42" s="1030">
        <f t="shared" si="4"/>
        <v>100</v>
      </c>
      <c r="G42" s="350">
        <v>250</v>
      </c>
      <c r="H42" s="1037">
        <f t="shared" si="3"/>
        <v>100</v>
      </c>
      <c r="I42" s="13"/>
      <c r="J42" s="15"/>
    </row>
    <row r="43" spans="1:10" ht="15" customHeight="1">
      <c r="A43" s="1579"/>
      <c r="B43" s="1580"/>
      <c r="C43" s="1399" t="s">
        <v>85</v>
      </c>
      <c r="D43" s="211">
        <f>SUM(D41:D42)</f>
        <v>1216</v>
      </c>
      <c r="E43" s="23">
        <f>SUM(E41:E42)</f>
        <v>1086</v>
      </c>
      <c r="F43" s="1029">
        <f t="shared" si="4"/>
        <v>89.30921052631578</v>
      </c>
      <c r="G43" s="563">
        <f>SUM(G41:G42)</f>
        <v>1002</v>
      </c>
      <c r="H43" s="1037">
        <f t="shared" si="3"/>
        <v>82.40131578947368</v>
      </c>
      <c r="I43" s="13"/>
      <c r="J43" s="15"/>
    </row>
    <row r="44" spans="1:10" ht="15.75" customHeight="1">
      <c r="A44" s="1579">
        <v>12</v>
      </c>
      <c r="B44" s="1580" t="s">
        <v>66</v>
      </c>
      <c r="C44" s="1404" t="s">
        <v>184</v>
      </c>
      <c r="D44" s="211">
        <v>17</v>
      </c>
      <c r="E44" s="23">
        <v>16</v>
      </c>
      <c r="F44" s="1029">
        <f t="shared" si="4"/>
        <v>94.11764705882352</v>
      </c>
      <c r="G44" s="563">
        <v>13</v>
      </c>
      <c r="H44" s="1037">
        <f t="shared" si="3"/>
        <v>76.47058823529412</v>
      </c>
      <c r="I44" s="13"/>
      <c r="J44" s="15"/>
    </row>
    <row r="45" spans="1:10" ht="15" customHeight="1">
      <c r="A45" s="1579"/>
      <c r="B45" s="1580"/>
      <c r="C45" s="1404" t="s">
        <v>166</v>
      </c>
      <c r="D45" s="211">
        <v>2470</v>
      </c>
      <c r="E45" s="23">
        <v>2407</v>
      </c>
      <c r="F45" s="1029">
        <f t="shared" si="4"/>
        <v>97.4493927125506</v>
      </c>
      <c r="G45" s="563">
        <v>1727</v>
      </c>
      <c r="H45" s="1037">
        <f t="shared" si="3"/>
        <v>69.91902834008097</v>
      </c>
      <c r="I45" s="13"/>
      <c r="J45" s="15"/>
    </row>
    <row r="46" spans="1:10" ht="15" customHeight="1">
      <c r="A46" s="1579"/>
      <c r="B46" s="1580"/>
      <c r="C46" s="1399" t="s">
        <v>85</v>
      </c>
      <c r="D46" s="211">
        <f>SUM(D44:D45)</f>
        <v>2487</v>
      </c>
      <c r="E46" s="23">
        <f>SUM(E44:E45)</f>
        <v>2423</v>
      </c>
      <c r="F46" s="1029">
        <f t="shared" si="4"/>
        <v>97.42661841576196</v>
      </c>
      <c r="G46" s="563">
        <f>SUM(G44:G45)</f>
        <v>1740</v>
      </c>
      <c r="H46" s="1037">
        <f t="shared" si="3"/>
        <v>69.96381182147165</v>
      </c>
      <c r="I46" s="13"/>
      <c r="J46" s="15"/>
    </row>
    <row r="47" spans="1:10" ht="15.75" customHeight="1">
      <c r="A47" s="1579">
        <v>13</v>
      </c>
      <c r="B47" s="1580" t="s">
        <v>33</v>
      </c>
      <c r="C47" s="1401" t="s">
        <v>185</v>
      </c>
      <c r="D47" s="211">
        <v>71</v>
      </c>
      <c r="E47" s="23">
        <v>70</v>
      </c>
      <c r="F47" s="1029">
        <f t="shared" si="4"/>
        <v>98.59154929577466</v>
      </c>
      <c r="G47" s="563">
        <v>38</v>
      </c>
      <c r="H47" s="1037">
        <f t="shared" si="3"/>
        <v>53.52112676056338</v>
      </c>
      <c r="I47" s="20"/>
      <c r="J47" s="15"/>
    </row>
    <row r="48" spans="1:10" ht="15" customHeight="1">
      <c r="A48" s="1579"/>
      <c r="B48" s="1580"/>
      <c r="C48" s="1401" t="s">
        <v>167</v>
      </c>
      <c r="D48" s="211">
        <v>380</v>
      </c>
      <c r="E48" s="23">
        <v>336</v>
      </c>
      <c r="F48" s="1029">
        <f t="shared" si="4"/>
        <v>88.42105263157895</v>
      </c>
      <c r="G48" s="563">
        <v>160</v>
      </c>
      <c r="H48" s="1037">
        <f t="shared" si="3"/>
        <v>42.10526315789473</v>
      </c>
      <c r="I48" s="20"/>
      <c r="J48" s="15"/>
    </row>
    <row r="49" spans="1:10" ht="15" customHeight="1">
      <c r="A49" s="1579"/>
      <c r="B49" s="1580"/>
      <c r="C49" s="1399" t="s">
        <v>85</v>
      </c>
      <c r="D49" s="211">
        <f>SUM(D47:D48)</f>
        <v>451</v>
      </c>
      <c r="E49" s="23">
        <f>SUM(E47:E48)</f>
        <v>406</v>
      </c>
      <c r="F49" s="1029">
        <f t="shared" si="4"/>
        <v>90.02217294900223</v>
      </c>
      <c r="G49" s="563">
        <f>SUM(G47:G48)</f>
        <v>198</v>
      </c>
      <c r="H49" s="1037">
        <f t="shared" si="3"/>
        <v>43.90243902439025</v>
      </c>
      <c r="I49" s="20"/>
      <c r="J49" s="15"/>
    </row>
    <row r="50" spans="1:10" ht="15.75" customHeight="1">
      <c r="A50" s="1579">
        <v>14</v>
      </c>
      <c r="B50" s="1580" t="s">
        <v>67</v>
      </c>
      <c r="C50" s="1401" t="s">
        <v>168</v>
      </c>
      <c r="D50" s="211">
        <v>405</v>
      </c>
      <c r="E50" s="23">
        <v>381</v>
      </c>
      <c r="F50" s="1029">
        <f t="shared" si="4"/>
        <v>94.07407407407408</v>
      </c>
      <c r="G50" s="563">
        <v>352</v>
      </c>
      <c r="H50" s="1037">
        <f t="shared" si="3"/>
        <v>86.91358024691358</v>
      </c>
      <c r="I50" s="13"/>
      <c r="J50" s="15"/>
    </row>
    <row r="51" spans="1:10" ht="15" customHeight="1">
      <c r="A51" s="1579"/>
      <c r="B51" s="1580"/>
      <c r="C51" s="357" t="s">
        <v>281</v>
      </c>
      <c r="D51" s="211">
        <v>75</v>
      </c>
      <c r="E51" s="23">
        <v>75</v>
      </c>
      <c r="F51" s="1029">
        <f t="shared" si="4"/>
        <v>100</v>
      </c>
      <c r="G51" s="563">
        <v>50</v>
      </c>
      <c r="H51" s="1037">
        <f t="shared" si="3"/>
        <v>66.66666666666666</v>
      </c>
      <c r="I51" s="13"/>
      <c r="J51" s="15"/>
    </row>
    <row r="52" spans="1:10" ht="15" customHeight="1">
      <c r="A52" s="1579"/>
      <c r="B52" s="1580"/>
      <c r="C52" s="1399" t="s">
        <v>85</v>
      </c>
      <c r="D52" s="211">
        <f>SUM(D50:D51)</f>
        <v>480</v>
      </c>
      <c r="E52" s="23">
        <f>SUM(E50:E51)</f>
        <v>456</v>
      </c>
      <c r="F52" s="1029">
        <f t="shared" si="4"/>
        <v>95</v>
      </c>
      <c r="G52" s="563">
        <f>SUM(G50:G51)</f>
        <v>402</v>
      </c>
      <c r="H52" s="1037">
        <f t="shared" si="3"/>
        <v>83.75</v>
      </c>
      <c r="I52" s="13"/>
      <c r="J52" s="15"/>
    </row>
    <row r="53" spans="1:10" ht="15.75" customHeight="1">
      <c r="A53" s="1579">
        <v>15</v>
      </c>
      <c r="B53" s="1580" t="s">
        <v>68</v>
      </c>
      <c r="C53" s="1401" t="s">
        <v>169</v>
      </c>
      <c r="D53" s="741">
        <v>1126</v>
      </c>
      <c r="E53" s="210">
        <v>1078</v>
      </c>
      <c r="F53" s="1029">
        <f t="shared" si="4"/>
        <v>95.73712255772647</v>
      </c>
      <c r="G53" s="819">
        <v>1020</v>
      </c>
      <c r="H53" s="1037">
        <f t="shared" si="3"/>
        <v>90.58614564831261</v>
      </c>
      <c r="I53" s="13"/>
      <c r="J53" s="15"/>
    </row>
    <row r="54" spans="1:10" ht="15" customHeight="1">
      <c r="A54" s="1579"/>
      <c r="B54" s="1580"/>
      <c r="C54" s="357" t="s">
        <v>170</v>
      </c>
      <c r="D54" s="700">
        <v>55</v>
      </c>
      <c r="E54" s="6">
        <v>50</v>
      </c>
      <c r="F54" s="1029">
        <f t="shared" si="4"/>
        <v>90.9090909090909</v>
      </c>
      <c r="G54" s="1381">
        <v>20</v>
      </c>
      <c r="H54" s="1037">
        <f t="shared" si="3"/>
        <v>36.36363636363637</v>
      </c>
      <c r="I54" s="13"/>
      <c r="J54" s="15"/>
    </row>
    <row r="55" spans="1:10" ht="15" customHeight="1">
      <c r="A55" s="1579"/>
      <c r="B55" s="1580"/>
      <c r="C55" s="1399" t="s">
        <v>85</v>
      </c>
      <c r="D55" s="211">
        <f>SUM(D53:D54)</f>
        <v>1181</v>
      </c>
      <c r="E55" s="23">
        <f>SUM(E53:E54)</f>
        <v>1128</v>
      </c>
      <c r="F55" s="1029">
        <f t="shared" si="4"/>
        <v>95.51227773073666</v>
      </c>
      <c r="G55" s="563">
        <f>SUM(G53:G54)</f>
        <v>1040</v>
      </c>
      <c r="H55" s="1037">
        <f t="shared" si="3"/>
        <v>88.06096528365792</v>
      </c>
      <c r="I55" s="13"/>
      <c r="J55" s="15"/>
    </row>
    <row r="56" spans="1:10" ht="15.75" customHeight="1">
      <c r="A56" s="1579">
        <v>16</v>
      </c>
      <c r="B56" s="1580" t="s">
        <v>69</v>
      </c>
      <c r="C56" s="357" t="s">
        <v>289</v>
      </c>
      <c r="D56" s="700">
        <v>157</v>
      </c>
      <c r="E56" s="6">
        <v>135</v>
      </c>
      <c r="F56" s="1029">
        <f t="shared" si="4"/>
        <v>85.98726114649682</v>
      </c>
      <c r="G56" s="350">
        <v>99</v>
      </c>
      <c r="H56" s="1037">
        <f t="shared" si="3"/>
        <v>63.05732484076433</v>
      </c>
      <c r="I56" s="13"/>
      <c r="J56" s="15"/>
    </row>
    <row r="57" spans="1:10" ht="15" customHeight="1">
      <c r="A57" s="1579"/>
      <c r="B57" s="1580"/>
      <c r="C57" s="357" t="s">
        <v>290</v>
      </c>
      <c r="D57" s="700">
        <v>613</v>
      </c>
      <c r="E57" s="6">
        <v>519</v>
      </c>
      <c r="F57" s="1029">
        <f t="shared" si="4"/>
        <v>84.66557911908646</v>
      </c>
      <c r="G57" s="350">
        <v>233</v>
      </c>
      <c r="H57" s="1037">
        <f t="shared" si="3"/>
        <v>38.00978792822186</v>
      </c>
      <c r="I57" s="13"/>
      <c r="J57" s="15"/>
    </row>
    <row r="58" spans="1:10" ht="15" customHeight="1">
      <c r="A58" s="1579"/>
      <c r="B58" s="1580"/>
      <c r="C58" s="1399" t="s">
        <v>85</v>
      </c>
      <c r="D58" s="211">
        <f>SUM(D56:D57)</f>
        <v>770</v>
      </c>
      <c r="E58" s="23">
        <f>SUM(E56:E57)</f>
        <v>654</v>
      </c>
      <c r="F58" s="1029">
        <f t="shared" si="4"/>
        <v>84.93506493506493</v>
      </c>
      <c r="G58" s="563">
        <f>SUM(G56:G57)</f>
        <v>332</v>
      </c>
      <c r="H58" s="1037">
        <f t="shared" si="3"/>
        <v>43.116883116883116</v>
      </c>
      <c r="I58" s="13"/>
      <c r="J58" s="15"/>
    </row>
    <row r="59" spans="1:10" ht="15.75" customHeight="1">
      <c r="A59" s="1579">
        <v>17</v>
      </c>
      <c r="B59" s="1580" t="s">
        <v>149</v>
      </c>
      <c r="C59" s="1401" t="s">
        <v>171</v>
      </c>
      <c r="D59" s="211">
        <v>1250</v>
      </c>
      <c r="E59" s="23">
        <v>1161</v>
      </c>
      <c r="F59" s="1029">
        <f t="shared" si="4"/>
        <v>92.88</v>
      </c>
      <c r="G59" s="350">
        <v>1012</v>
      </c>
      <c r="H59" s="1037">
        <f t="shared" si="3"/>
        <v>80.96</v>
      </c>
      <c r="I59" s="13"/>
      <c r="J59" s="15"/>
    </row>
    <row r="60" spans="1:10" ht="15" customHeight="1">
      <c r="A60" s="1579"/>
      <c r="B60" s="1580"/>
      <c r="C60" s="1401" t="s">
        <v>296</v>
      </c>
      <c r="D60" s="211">
        <v>220</v>
      </c>
      <c r="E60" s="23">
        <v>209</v>
      </c>
      <c r="F60" s="1029">
        <f t="shared" si="4"/>
        <v>95</v>
      </c>
      <c r="G60" s="350">
        <v>186</v>
      </c>
      <c r="H60" s="1037">
        <f t="shared" si="3"/>
        <v>84.54545454545455</v>
      </c>
      <c r="I60" s="13"/>
      <c r="J60" s="15"/>
    </row>
    <row r="61" spans="1:10" ht="15" customHeight="1">
      <c r="A61" s="1579"/>
      <c r="B61" s="1580"/>
      <c r="C61" s="1399" t="s">
        <v>85</v>
      </c>
      <c r="D61" s="211">
        <f>SUM(D59:D60)</f>
        <v>1470</v>
      </c>
      <c r="E61" s="23">
        <f>SUM(E59:E60)</f>
        <v>1370</v>
      </c>
      <c r="F61" s="1029">
        <f t="shared" si="4"/>
        <v>93.19727891156462</v>
      </c>
      <c r="G61" s="563">
        <f>SUM(G59:G60)</f>
        <v>1198</v>
      </c>
      <c r="H61" s="1037">
        <f t="shared" si="3"/>
        <v>81.49659863945578</v>
      </c>
      <c r="I61" s="13"/>
      <c r="J61" s="15"/>
    </row>
    <row r="62" spans="1:10" ht="15.75" customHeight="1">
      <c r="A62" s="1579">
        <v>18</v>
      </c>
      <c r="B62" s="1580" t="s">
        <v>150</v>
      </c>
      <c r="C62" s="1401" t="s">
        <v>172</v>
      </c>
      <c r="D62" s="211">
        <v>950</v>
      </c>
      <c r="E62" s="23">
        <v>931</v>
      </c>
      <c r="F62" s="1029">
        <f t="shared" si="4"/>
        <v>98</v>
      </c>
      <c r="G62" s="350">
        <v>828</v>
      </c>
      <c r="H62" s="1037">
        <f t="shared" si="3"/>
        <v>87.1578947368421</v>
      </c>
      <c r="I62" s="13"/>
      <c r="J62" s="15"/>
    </row>
    <row r="63" spans="1:10" ht="15" customHeight="1">
      <c r="A63" s="1579"/>
      <c r="B63" s="1580"/>
      <c r="C63" s="1405" t="s">
        <v>728</v>
      </c>
      <c r="D63" s="211">
        <v>83</v>
      </c>
      <c r="E63" s="23">
        <v>83</v>
      </c>
      <c r="F63" s="1029">
        <f t="shared" si="4"/>
        <v>100</v>
      </c>
      <c r="G63" s="350">
        <v>76</v>
      </c>
      <c r="H63" s="1037">
        <f t="shared" si="3"/>
        <v>91.56626506024097</v>
      </c>
      <c r="I63" s="13"/>
      <c r="J63" s="15"/>
    </row>
    <row r="64" spans="1:10" ht="15" customHeight="1">
      <c r="A64" s="1579"/>
      <c r="B64" s="1580"/>
      <c r="C64" s="1399" t="s">
        <v>85</v>
      </c>
      <c r="D64" s="211">
        <f>SUM(D62:D63)</f>
        <v>1033</v>
      </c>
      <c r="E64" s="23">
        <f>SUM(E62:E63)</f>
        <v>1014</v>
      </c>
      <c r="F64" s="1029">
        <f t="shared" si="4"/>
        <v>98.16069699903196</v>
      </c>
      <c r="G64" s="563">
        <f>SUM(G62:G63)</f>
        <v>904</v>
      </c>
      <c r="H64" s="1037">
        <f t="shared" si="3"/>
        <v>87.51210067763795</v>
      </c>
      <c r="I64" s="13"/>
      <c r="J64" s="15"/>
    </row>
    <row r="65" spans="1:10" ht="15.75" customHeight="1">
      <c r="A65" s="1579">
        <v>19</v>
      </c>
      <c r="B65" s="1580" t="s">
        <v>151</v>
      </c>
      <c r="C65" s="1401" t="s">
        <v>174</v>
      </c>
      <c r="D65" s="211">
        <v>426</v>
      </c>
      <c r="E65" s="23">
        <v>353</v>
      </c>
      <c r="F65" s="1029">
        <f t="shared" si="4"/>
        <v>82.86384976525821</v>
      </c>
      <c r="G65" s="563">
        <v>314</v>
      </c>
      <c r="H65" s="1037">
        <f t="shared" si="3"/>
        <v>73.70892018779342</v>
      </c>
      <c r="I65" s="13"/>
      <c r="J65" s="15"/>
    </row>
    <row r="66" spans="1:10" ht="15" customHeight="1">
      <c r="A66" s="1579"/>
      <c r="B66" s="1580"/>
      <c r="C66" s="1401" t="s">
        <v>175</v>
      </c>
      <c r="D66" s="211">
        <v>69</v>
      </c>
      <c r="E66" s="23">
        <v>71</v>
      </c>
      <c r="F66" s="1029">
        <f t="shared" si="4"/>
        <v>102.89855072463767</v>
      </c>
      <c r="G66" s="563">
        <v>61</v>
      </c>
      <c r="H66" s="1037">
        <f t="shared" si="3"/>
        <v>88.40579710144928</v>
      </c>
      <c r="I66" s="13"/>
      <c r="J66" s="15"/>
    </row>
    <row r="67" spans="1:10" ht="15" customHeight="1">
      <c r="A67" s="1579"/>
      <c r="B67" s="1580"/>
      <c r="C67" s="1399" t="s">
        <v>85</v>
      </c>
      <c r="D67" s="211">
        <f>SUM(D65:D66)</f>
        <v>495</v>
      </c>
      <c r="E67" s="23">
        <f>SUM(E65:E66)</f>
        <v>424</v>
      </c>
      <c r="F67" s="1029">
        <f t="shared" si="4"/>
        <v>85.65656565656565</v>
      </c>
      <c r="G67" s="563">
        <f>SUM(G65:G66)</f>
        <v>375</v>
      </c>
      <c r="H67" s="1037">
        <f t="shared" si="3"/>
        <v>75.75757575757575</v>
      </c>
      <c r="I67" s="13"/>
      <c r="J67" s="15"/>
    </row>
    <row r="68" spans="1:10" ht="15.75" customHeight="1">
      <c r="A68" s="1579">
        <v>20</v>
      </c>
      <c r="B68" s="1580" t="s">
        <v>152</v>
      </c>
      <c r="C68" s="1401" t="s">
        <v>180</v>
      </c>
      <c r="D68" s="211">
        <v>901</v>
      </c>
      <c r="E68" s="23">
        <v>879</v>
      </c>
      <c r="F68" s="1029">
        <f t="shared" si="4"/>
        <v>97.55826859045506</v>
      </c>
      <c r="G68" s="563">
        <v>654</v>
      </c>
      <c r="H68" s="1037">
        <f t="shared" si="3"/>
        <v>72.5860155382908</v>
      </c>
      <c r="I68" s="13"/>
      <c r="J68" s="15"/>
    </row>
    <row r="69" spans="1:10" ht="15" customHeight="1">
      <c r="A69" s="1579"/>
      <c r="B69" s="1580"/>
      <c r="C69" s="1405" t="s">
        <v>308</v>
      </c>
      <c r="D69" s="211">
        <v>396</v>
      </c>
      <c r="E69" s="23">
        <v>376</v>
      </c>
      <c r="F69" s="1029">
        <f t="shared" si="4"/>
        <v>94.94949494949495</v>
      </c>
      <c r="G69" s="563">
        <v>358</v>
      </c>
      <c r="H69" s="1037">
        <f t="shared" si="3"/>
        <v>90.40404040404042</v>
      </c>
      <c r="I69" s="13"/>
      <c r="J69" s="15"/>
    </row>
    <row r="70" spans="1:10" ht="15" customHeight="1">
      <c r="A70" s="1579"/>
      <c r="B70" s="1580"/>
      <c r="C70" s="1399" t="s">
        <v>85</v>
      </c>
      <c r="D70" s="211">
        <f>SUM(D68:D69)</f>
        <v>1297</v>
      </c>
      <c r="E70" s="23">
        <f>SUM(E68:E69)</f>
        <v>1255</v>
      </c>
      <c r="F70" s="1029">
        <f t="shared" si="4"/>
        <v>96.76175790285274</v>
      </c>
      <c r="G70" s="563">
        <f>SUM(G68:G69)</f>
        <v>1012</v>
      </c>
      <c r="H70" s="1037">
        <f t="shared" si="3"/>
        <v>78.02621434078642</v>
      </c>
      <c r="I70" s="13"/>
      <c r="J70" s="15"/>
    </row>
    <row r="71" spans="1:10" ht="15.75" customHeight="1">
      <c r="A71" s="1579">
        <v>21</v>
      </c>
      <c r="B71" s="1580" t="s">
        <v>153</v>
      </c>
      <c r="C71" s="1401" t="s">
        <v>176</v>
      </c>
      <c r="D71" s="274">
        <v>562</v>
      </c>
      <c r="E71" s="70">
        <v>530</v>
      </c>
      <c r="F71" s="1029">
        <f t="shared" si="4"/>
        <v>94.30604982206405</v>
      </c>
      <c r="G71" s="820">
        <v>478</v>
      </c>
      <c r="H71" s="1037">
        <f t="shared" si="3"/>
        <v>85.05338078291815</v>
      </c>
      <c r="I71" s="13"/>
      <c r="J71" s="15"/>
    </row>
    <row r="72" spans="1:10" ht="15" customHeight="1">
      <c r="A72" s="1579"/>
      <c r="B72" s="1580"/>
      <c r="C72" s="1401" t="s">
        <v>314</v>
      </c>
      <c r="D72" s="274">
        <v>220</v>
      </c>
      <c r="E72" s="70">
        <v>200</v>
      </c>
      <c r="F72" s="1029">
        <f aca="true" t="shared" si="5" ref="F72:F78">+E72/D72*100</f>
        <v>90.9090909090909</v>
      </c>
      <c r="G72" s="820">
        <v>135</v>
      </c>
      <c r="H72" s="1037">
        <f t="shared" si="3"/>
        <v>61.36363636363637</v>
      </c>
      <c r="I72" s="13"/>
      <c r="J72" s="15"/>
    </row>
    <row r="73" spans="1:10" ht="15" customHeight="1">
      <c r="A73" s="1579"/>
      <c r="B73" s="1580"/>
      <c r="C73" s="1399" t="s">
        <v>85</v>
      </c>
      <c r="D73" s="211">
        <f>SUM(D71:D72)</f>
        <v>782</v>
      </c>
      <c r="E73" s="23">
        <f>SUM(E71:E72)</f>
        <v>730</v>
      </c>
      <c r="F73" s="1029">
        <f aca="true" t="shared" si="6" ref="F73:F82">+E73/D73*100</f>
        <v>93.35038363171356</v>
      </c>
      <c r="G73" s="563">
        <f>SUM(G71:G72)</f>
        <v>613</v>
      </c>
      <c r="H73" s="1037">
        <f t="shared" si="3"/>
        <v>78.38874680306905</v>
      </c>
      <c r="I73" s="13"/>
      <c r="J73" s="15"/>
    </row>
    <row r="74" spans="1:10" ht="15.75" customHeight="1">
      <c r="A74" s="1579">
        <v>22</v>
      </c>
      <c r="B74" s="1580" t="s">
        <v>154</v>
      </c>
      <c r="C74" s="1401" t="s">
        <v>177</v>
      </c>
      <c r="D74" s="211">
        <v>4165</v>
      </c>
      <c r="E74" s="23">
        <v>3669</v>
      </c>
      <c r="F74" s="1029">
        <f t="shared" si="5"/>
        <v>88.09123649459784</v>
      </c>
      <c r="G74" s="350">
        <v>1041</v>
      </c>
      <c r="H74" s="1037">
        <f t="shared" si="3"/>
        <v>24.993997599039616</v>
      </c>
      <c r="I74" s="13"/>
      <c r="J74" s="15"/>
    </row>
    <row r="75" spans="1:10" ht="15.75" customHeight="1">
      <c r="A75" s="1579"/>
      <c r="B75" s="1580"/>
      <c r="C75" s="1406" t="s">
        <v>181</v>
      </c>
      <c r="D75" s="211">
        <v>140</v>
      </c>
      <c r="E75" s="23">
        <v>120</v>
      </c>
      <c r="F75" s="1029">
        <f t="shared" si="5"/>
        <v>85.71428571428571</v>
      </c>
      <c r="G75" s="350">
        <v>76</v>
      </c>
      <c r="H75" s="1037">
        <f t="shared" si="3"/>
        <v>54.285714285714285</v>
      </c>
      <c r="I75" s="13"/>
      <c r="J75" s="15"/>
    </row>
    <row r="76" spans="1:10" ht="15" customHeight="1">
      <c r="A76" s="1579"/>
      <c r="B76" s="1580"/>
      <c r="C76" s="1399" t="s">
        <v>85</v>
      </c>
      <c r="D76" s="211">
        <f>SUM(D74:D75)</f>
        <v>4305</v>
      </c>
      <c r="E76" s="23">
        <f>SUM(E74:E75)</f>
        <v>3789</v>
      </c>
      <c r="F76" s="1029">
        <v>0</v>
      </c>
      <c r="G76" s="563">
        <f>SUM(G74:G75)</f>
        <v>1117</v>
      </c>
      <c r="H76" s="1037">
        <f t="shared" si="3"/>
        <v>25.9465737514518</v>
      </c>
      <c r="I76" s="13"/>
      <c r="J76" s="15"/>
    </row>
    <row r="77" spans="1:10" ht="16.5" customHeight="1">
      <c r="A77" s="1579">
        <v>23</v>
      </c>
      <c r="B77" s="1580" t="s">
        <v>37</v>
      </c>
      <c r="C77" s="1401" t="s">
        <v>699</v>
      </c>
      <c r="D77" s="211">
        <v>660</v>
      </c>
      <c r="E77" s="23">
        <v>615</v>
      </c>
      <c r="F77" s="1029">
        <f t="shared" si="5"/>
        <v>93.18181818181817</v>
      </c>
      <c r="G77" s="350">
        <v>598</v>
      </c>
      <c r="H77" s="1037">
        <f t="shared" si="3"/>
        <v>90.6060606060606</v>
      </c>
      <c r="I77" s="13"/>
      <c r="J77" s="15"/>
    </row>
    <row r="78" spans="1:10" ht="13.5" customHeight="1">
      <c r="A78" s="1579"/>
      <c r="B78" s="1580"/>
      <c r="C78" s="1401" t="s">
        <v>326</v>
      </c>
      <c r="D78" s="211">
        <v>49</v>
      </c>
      <c r="E78" s="23">
        <v>46</v>
      </c>
      <c r="F78" s="1029">
        <f t="shared" si="5"/>
        <v>93.87755102040816</v>
      </c>
      <c r="G78" s="350">
        <v>26</v>
      </c>
      <c r="H78" s="1037">
        <f t="shared" si="3"/>
        <v>53.06122448979592</v>
      </c>
      <c r="I78" s="13"/>
      <c r="J78" s="15"/>
    </row>
    <row r="79" spans="1:10" ht="15" customHeight="1" thickBot="1">
      <c r="A79" s="1528"/>
      <c r="B79" s="1530"/>
      <c r="C79" s="1407" t="s">
        <v>85</v>
      </c>
      <c r="D79" s="1291">
        <f>SUM(D77:D78)</f>
        <v>709</v>
      </c>
      <c r="E79" s="253">
        <f>SUM(E77:E78)</f>
        <v>661</v>
      </c>
      <c r="F79" s="1032">
        <f t="shared" si="6"/>
        <v>93.22990126939351</v>
      </c>
      <c r="G79" s="821">
        <f>SUM(G77:G78)</f>
        <v>624</v>
      </c>
      <c r="H79" s="1039">
        <f t="shared" si="3"/>
        <v>88.01128349788434</v>
      </c>
      <c r="I79" s="13"/>
      <c r="J79" s="15"/>
    </row>
    <row r="80" spans="1:10" ht="15.75" customHeight="1">
      <c r="A80" s="1587" t="s">
        <v>1</v>
      </c>
      <c r="B80" s="1588"/>
      <c r="C80" s="1589"/>
      <c r="D80" s="623">
        <f>SUM(D58,D55,D52,D49,D46,D43,D40,D37,D34,D31,,D28,D25,D22,D19,D16,D13,D10)</f>
        <v>18987</v>
      </c>
      <c r="E80" s="619">
        <f>SUM(E58,E55,E52,E49,E46,E43,E40,E37,E34,E31,E28,E25,E22,E19,E16,E13,E10)</f>
        <v>17345</v>
      </c>
      <c r="F80" s="1033">
        <f t="shared" si="6"/>
        <v>91.35197766893137</v>
      </c>
      <c r="G80" s="623">
        <f>SUM(G58,G55,G52,G49,G46,G43,G40,G37,G34,G31,G28,G25,G22,G19,G16,G13,G10)</f>
        <v>14320</v>
      </c>
      <c r="H80" s="995">
        <f t="shared" si="3"/>
        <v>75.42002422710276</v>
      </c>
      <c r="I80" s="13"/>
      <c r="J80" s="15"/>
    </row>
    <row r="81" spans="1:10" ht="12.75">
      <c r="A81" s="1584" t="s">
        <v>2</v>
      </c>
      <c r="B81" s="1585"/>
      <c r="C81" s="1586"/>
      <c r="D81" s="503">
        <f>SUM(D79,D76,D73,D70,D67,D64,D61)</f>
        <v>10091</v>
      </c>
      <c r="E81" s="148">
        <f>SUM(E79,E76,E73,E70,E67,E64,E61)</f>
        <v>9243</v>
      </c>
      <c r="F81" s="1034">
        <f t="shared" si="6"/>
        <v>91.59647210385492</v>
      </c>
      <c r="G81" s="503">
        <f>SUM(G79,G76,G73,G70,G67,G64,G61)</f>
        <v>5843</v>
      </c>
      <c r="H81" s="990">
        <f t="shared" si="3"/>
        <v>57.90308195421663</v>
      </c>
      <c r="I81" s="13"/>
      <c r="J81" s="15"/>
    </row>
    <row r="82" spans="1:10" ht="13.5" thickBot="1">
      <c r="A82" s="1581" t="s">
        <v>0</v>
      </c>
      <c r="B82" s="1582"/>
      <c r="C82" s="1583"/>
      <c r="D82" s="504">
        <f>SUM(D80,D81)</f>
        <v>29078</v>
      </c>
      <c r="E82" s="499">
        <f>SUM(E80,E81)</f>
        <v>26588</v>
      </c>
      <c r="F82" s="1035">
        <f t="shared" si="6"/>
        <v>91.43682509113418</v>
      </c>
      <c r="G82" s="504">
        <f>SUM(G80,G81)</f>
        <v>20163</v>
      </c>
      <c r="H82" s="1040">
        <f t="shared" si="3"/>
        <v>69.34108260540614</v>
      </c>
      <c r="I82" s="13"/>
      <c r="J82" s="15"/>
    </row>
    <row r="83" spans="1:9" ht="12.75">
      <c r="A83" s="13"/>
      <c r="B83" s="13"/>
      <c r="C83" s="13"/>
      <c r="D83" s="13"/>
      <c r="E83" s="13"/>
      <c r="F83" s="13"/>
      <c r="G83" s="13"/>
      <c r="H83" s="13"/>
      <c r="I83" s="13"/>
    </row>
  </sheetData>
  <sheetProtection/>
  <mergeCells count="62">
    <mergeCell ref="C5:C7"/>
    <mergeCell ref="A8:A10"/>
    <mergeCell ref="B11:B13"/>
    <mergeCell ref="A1:H1"/>
    <mergeCell ref="G6:G7"/>
    <mergeCell ref="H6:H7"/>
    <mergeCell ref="D6:D7"/>
    <mergeCell ref="F6:F7"/>
    <mergeCell ref="A2:I4"/>
    <mergeCell ref="E6:E7"/>
    <mergeCell ref="D5:H5"/>
    <mergeCell ref="A5:A7"/>
    <mergeCell ref="B5:B7"/>
    <mergeCell ref="A35:A37"/>
    <mergeCell ref="B17:B19"/>
    <mergeCell ref="A20:A22"/>
    <mergeCell ref="A23:A25"/>
    <mergeCell ref="B20:B22"/>
    <mergeCell ref="A17:A19"/>
    <mergeCell ref="B26:B28"/>
    <mergeCell ref="A29:A31"/>
    <mergeCell ref="B29:B31"/>
    <mergeCell ref="B47:B49"/>
    <mergeCell ref="B35:B37"/>
    <mergeCell ref="A32:A34"/>
    <mergeCell ref="B32:B34"/>
    <mergeCell ref="B23:B25"/>
    <mergeCell ref="B8:B10"/>
    <mergeCell ref="A11:A13"/>
    <mergeCell ref="A14:A16"/>
    <mergeCell ref="B14:B16"/>
    <mergeCell ref="A26:A28"/>
    <mergeCell ref="A59:A61"/>
    <mergeCell ref="B44:B46"/>
    <mergeCell ref="A44:A46"/>
    <mergeCell ref="A38:A40"/>
    <mergeCell ref="A53:A55"/>
    <mergeCell ref="B53:B55"/>
    <mergeCell ref="A41:A43"/>
    <mergeCell ref="B41:B43"/>
    <mergeCell ref="B38:B40"/>
    <mergeCell ref="B50:B52"/>
    <mergeCell ref="B77:B79"/>
    <mergeCell ref="A81:C81"/>
    <mergeCell ref="A80:C80"/>
    <mergeCell ref="B65:B67"/>
    <mergeCell ref="A56:A58"/>
    <mergeCell ref="B59:B61"/>
    <mergeCell ref="A65:A67"/>
    <mergeCell ref="B62:B64"/>
    <mergeCell ref="A62:A64"/>
    <mergeCell ref="B56:B58"/>
    <mergeCell ref="A68:A70"/>
    <mergeCell ref="B68:B70"/>
    <mergeCell ref="A47:A49"/>
    <mergeCell ref="A50:A52"/>
    <mergeCell ref="A82:C82"/>
    <mergeCell ref="A71:A73"/>
    <mergeCell ref="B71:B73"/>
    <mergeCell ref="A74:A76"/>
    <mergeCell ref="B74:B76"/>
    <mergeCell ref="A77:A79"/>
  </mergeCells>
  <printOptions horizontalCentered="1" verticalCentered="1"/>
  <pageMargins left="0.7" right="0.7" top="0.75" bottom="0.75" header="0.3" footer="0.3"/>
  <pageSetup horizontalDpi="600" verticalDpi="600" orientation="portrait" paperSize="9" r:id="rId1"/>
  <rowBreaks count="1" manualBreakCount="1">
    <brk id="4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SheetLayoutView="100" zoomScalePageLayoutView="0" workbookViewId="0" topLeftCell="A3">
      <selection activeCell="Y31" sqref="Y31"/>
    </sheetView>
  </sheetViews>
  <sheetFormatPr defaultColWidth="9.140625" defaultRowHeight="12.75"/>
  <cols>
    <col min="1" max="1" width="4.140625" style="11" customWidth="1"/>
    <col min="2" max="2" width="18.140625" style="11" customWidth="1"/>
    <col min="3" max="3" width="6.7109375" style="11" customWidth="1"/>
    <col min="4" max="5" width="6.00390625" style="11" customWidth="1"/>
    <col min="6" max="6" width="5.140625" style="11" customWidth="1"/>
    <col min="7" max="7" width="5.57421875" style="12" customWidth="1"/>
    <col min="8" max="8" width="0.13671875" style="11" hidden="1" customWidth="1"/>
    <col min="9" max="10" width="6.00390625" style="11" hidden="1" customWidth="1"/>
    <col min="11" max="11" width="5.140625" style="11" hidden="1" customWidth="1"/>
    <col min="12" max="12" width="4.8515625" style="12" hidden="1" customWidth="1"/>
    <col min="13" max="13" width="6.7109375" style="11" customWidth="1"/>
    <col min="14" max="15" width="6.00390625" style="11" customWidth="1"/>
    <col min="16" max="16" width="4.7109375" style="11" customWidth="1"/>
    <col min="17" max="17" width="6.140625" style="12" customWidth="1"/>
    <col min="18" max="18" width="0.2890625" style="11" customWidth="1"/>
    <col min="19" max="22" width="9.140625" style="11" hidden="1" customWidth="1"/>
    <col min="23" max="16384" width="9.140625" style="11" customWidth="1"/>
  </cols>
  <sheetData>
    <row r="1" spans="1:17" ht="12.75" hidden="1">
      <c r="A1" s="1526" t="s">
        <v>573</v>
      </c>
      <c r="B1" s="1526"/>
      <c r="C1" s="1526"/>
      <c r="D1" s="1526"/>
      <c r="E1" s="1526"/>
      <c r="F1" s="1526"/>
      <c r="G1" s="1526"/>
      <c r="H1" s="1526"/>
      <c r="I1" s="1526"/>
      <c r="J1" s="1526"/>
      <c r="K1" s="1526"/>
      <c r="L1" s="1526"/>
      <c r="M1" s="1526"/>
      <c r="N1" s="1526"/>
      <c r="O1" s="1526"/>
      <c r="P1" s="1526"/>
      <c r="Q1" s="1526"/>
    </row>
    <row r="2" spans="1:17" ht="12.75" hidden="1">
      <c r="A2" s="1526"/>
      <c r="B2" s="1526"/>
      <c r="C2" s="1526"/>
      <c r="D2" s="1526"/>
      <c r="E2" s="1526"/>
      <c r="F2" s="1526"/>
      <c r="G2" s="1526"/>
      <c r="H2" s="1526"/>
      <c r="I2" s="1526"/>
      <c r="J2" s="1526"/>
      <c r="K2" s="1526"/>
      <c r="L2" s="1526"/>
      <c r="M2" s="1526"/>
      <c r="N2" s="1526"/>
      <c r="O2" s="1526"/>
      <c r="P2" s="1526"/>
      <c r="Q2" s="1526"/>
    </row>
    <row r="3" spans="1:22" ht="35.25" customHeight="1">
      <c r="A3" s="1617" t="s">
        <v>752</v>
      </c>
      <c r="B3" s="1617"/>
      <c r="C3" s="1617"/>
      <c r="D3" s="1617"/>
      <c r="E3" s="1617"/>
      <c r="F3" s="1617"/>
      <c r="G3" s="1617"/>
      <c r="H3" s="1617"/>
      <c r="I3" s="1617"/>
      <c r="J3" s="1617"/>
      <c r="K3" s="1617"/>
      <c r="L3" s="1617"/>
      <c r="M3" s="1617"/>
      <c r="N3" s="1617"/>
      <c r="O3" s="1617"/>
      <c r="P3" s="1617"/>
      <c r="Q3" s="1617"/>
      <c r="R3" s="1617"/>
      <c r="S3" s="1617"/>
      <c r="T3" s="1617"/>
      <c r="U3" s="1617"/>
      <c r="V3" s="1617"/>
    </row>
    <row r="4" spans="1:22" ht="18.75" customHeight="1" thickBot="1">
      <c r="A4" s="1617"/>
      <c r="B4" s="1617"/>
      <c r="C4" s="1617"/>
      <c r="D4" s="1617"/>
      <c r="E4" s="1617"/>
      <c r="F4" s="1617"/>
      <c r="G4" s="1617"/>
      <c r="H4" s="1617"/>
      <c r="I4" s="1617"/>
      <c r="J4" s="1617"/>
      <c r="K4" s="1617"/>
      <c r="L4" s="1617"/>
      <c r="M4" s="1617"/>
      <c r="N4" s="1617"/>
      <c r="O4" s="1617"/>
      <c r="P4" s="1617"/>
      <c r="Q4" s="1617"/>
      <c r="R4" s="1617"/>
      <c r="S4" s="1617"/>
      <c r="T4" s="1617"/>
      <c r="U4" s="1617"/>
      <c r="V4" s="1617"/>
    </row>
    <row r="5" spans="1:17" ht="25.5" customHeight="1" thickBot="1">
      <c r="A5" s="1576" t="s">
        <v>597</v>
      </c>
      <c r="B5" s="1576" t="s">
        <v>39</v>
      </c>
      <c r="C5" s="1624" t="s">
        <v>691</v>
      </c>
      <c r="D5" s="1625"/>
      <c r="E5" s="1625"/>
      <c r="F5" s="1625"/>
      <c r="G5" s="1626"/>
      <c r="H5" s="1627" t="s">
        <v>587</v>
      </c>
      <c r="I5" s="1628"/>
      <c r="J5" s="1628"/>
      <c r="K5" s="1628"/>
      <c r="L5" s="1629"/>
      <c r="M5" s="1630" t="s">
        <v>603</v>
      </c>
      <c r="N5" s="1631"/>
      <c r="O5" s="1631"/>
      <c r="P5" s="1631"/>
      <c r="Q5" s="1632"/>
    </row>
    <row r="6" spans="1:25" s="51" customFormat="1" ht="75" customHeight="1" thickBot="1">
      <c r="A6" s="1577"/>
      <c r="B6" s="1577"/>
      <c r="C6" s="698" t="s">
        <v>729</v>
      </c>
      <c r="D6" s="597" t="s">
        <v>10</v>
      </c>
      <c r="E6" s="597" t="s">
        <v>11</v>
      </c>
      <c r="F6" s="1041" t="s">
        <v>669</v>
      </c>
      <c r="G6" s="1042" t="s">
        <v>670</v>
      </c>
      <c r="H6" s="451"/>
      <c r="I6" s="452" t="s">
        <v>10</v>
      </c>
      <c r="J6" s="452" t="s">
        <v>11</v>
      </c>
      <c r="K6" s="452" t="s">
        <v>12</v>
      </c>
      <c r="L6" s="453" t="s">
        <v>13</v>
      </c>
      <c r="M6" s="698" t="s">
        <v>729</v>
      </c>
      <c r="N6" s="597" t="s">
        <v>10</v>
      </c>
      <c r="O6" s="597" t="s">
        <v>11</v>
      </c>
      <c r="P6" s="1041" t="s">
        <v>669</v>
      </c>
      <c r="Q6" s="1042" t="s">
        <v>670</v>
      </c>
      <c r="S6" s="335"/>
      <c r="Y6" s="454"/>
    </row>
    <row r="7" spans="1:17" ht="12.75">
      <c r="A7" s="462">
        <v>1</v>
      </c>
      <c r="B7" s="461" t="s">
        <v>19</v>
      </c>
      <c r="C7" s="595">
        <v>18153</v>
      </c>
      <c r="D7" s="151">
        <v>17774</v>
      </c>
      <c r="E7" s="151">
        <v>13801</v>
      </c>
      <c r="F7" s="1043">
        <f>+E7/D7*100</f>
        <v>77.6471250140655</v>
      </c>
      <c r="G7" s="995">
        <f>+E7/C7*100</f>
        <v>76.02600121192089</v>
      </c>
      <c r="H7" s="433"/>
      <c r="I7" s="23"/>
      <c r="J7" s="23"/>
      <c r="K7" s="236" t="e">
        <f aca="true" t="shared" si="0" ref="K7:K34">+J7/I7*100</f>
        <v>#DIV/0!</v>
      </c>
      <c r="L7" s="305" t="e">
        <f>+J7/H7*100</f>
        <v>#DIV/0!</v>
      </c>
      <c r="M7" s="595">
        <v>18153</v>
      </c>
      <c r="N7" s="151">
        <v>18837</v>
      </c>
      <c r="O7" s="151">
        <v>12967</v>
      </c>
      <c r="P7" s="1052">
        <f aca="true" t="shared" si="1" ref="P7:P34">+O7/N7*100</f>
        <v>68.83792535966448</v>
      </c>
      <c r="Q7" s="995">
        <f>+O7/M7*100</f>
        <v>71.43171927505095</v>
      </c>
    </row>
    <row r="8" spans="1:17" ht="12.75">
      <c r="A8" s="364">
        <v>2</v>
      </c>
      <c r="B8" s="448" t="s">
        <v>20</v>
      </c>
      <c r="C8" s="178">
        <v>2487</v>
      </c>
      <c r="D8" s="23">
        <v>2426</v>
      </c>
      <c r="E8" s="23">
        <v>2130</v>
      </c>
      <c r="F8" s="1044">
        <f>+E8/D8*100</f>
        <v>87.79884583676835</v>
      </c>
      <c r="G8" s="990">
        <f aca="true" t="shared" si="2" ref="G8:G34">+E8/C8*100</f>
        <v>85.6453558504222</v>
      </c>
      <c r="H8" s="58"/>
      <c r="I8" s="23"/>
      <c r="J8" s="23"/>
      <c r="K8" s="236" t="e">
        <f t="shared" si="0"/>
        <v>#DIV/0!</v>
      </c>
      <c r="L8" s="305" t="e">
        <f aca="true" t="shared" si="3" ref="L8:L34">+J8/H8*100</f>
        <v>#DIV/0!</v>
      </c>
      <c r="M8" s="178">
        <v>2487</v>
      </c>
      <c r="N8" s="23">
        <v>2335</v>
      </c>
      <c r="O8" s="23">
        <v>1902</v>
      </c>
      <c r="P8" s="988">
        <f t="shared" si="1"/>
        <v>81.45610278372591</v>
      </c>
      <c r="Q8" s="990">
        <f aca="true" t="shared" si="4" ref="Q8:Q34">+O8/M8*100</f>
        <v>76.47768395657418</v>
      </c>
    </row>
    <row r="9" spans="1:17" ht="12.75">
      <c r="A9" s="364">
        <v>3</v>
      </c>
      <c r="B9" s="448" t="s">
        <v>21</v>
      </c>
      <c r="C9" s="59">
        <v>1330</v>
      </c>
      <c r="D9" s="23">
        <v>1295</v>
      </c>
      <c r="E9" s="23">
        <v>1175</v>
      </c>
      <c r="F9" s="1044">
        <f>+E9/D9*100</f>
        <v>90.73359073359073</v>
      </c>
      <c r="G9" s="990">
        <f t="shared" si="2"/>
        <v>88.34586466165413</v>
      </c>
      <c r="H9" s="58"/>
      <c r="I9" s="23"/>
      <c r="J9" s="23"/>
      <c r="K9" s="236" t="e">
        <f>+J9/I9*100</f>
        <v>#DIV/0!</v>
      </c>
      <c r="L9" s="305" t="e">
        <f t="shared" si="3"/>
        <v>#DIV/0!</v>
      </c>
      <c r="M9" s="59">
        <v>1330</v>
      </c>
      <c r="N9" s="76">
        <v>1284</v>
      </c>
      <c r="O9" s="76">
        <v>1105</v>
      </c>
      <c r="P9" s="988">
        <f t="shared" si="1"/>
        <v>86.05919003115264</v>
      </c>
      <c r="Q9" s="990">
        <f t="shared" si="4"/>
        <v>83.0827067669173</v>
      </c>
    </row>
    <row r="10" spans="1:17" ht="12.75">
      <c r="A10" s="364">
        <v>4</v>
      </c>
      <c r="B10" s="448" t="s">
        <v>22</v>
      </c>
      <c r="C10" s="59">
        <v>1563</v>
      </c>
      <c r="D10" s="23">
        <v>1565</v>
      </c>
      <c r="E10" s="23">
        <v>1310</v>
      </c>
      <c r="F10" s="1044">
        <f>+E10/D10*100</f>
        <v>83.70607028753993</v>
      </c>
      <c r="G10" s="990">
        <f t="shared" si="2"/>
        <v>83.8131797824696</v>
      </c>
      <c r="H10" s="58"/>
      <c r="I10" s="23"/>
      <c r="J10" s="23"/>
      <c r="K10" s="238" t="e">
        <f t="shared" si="0"/>
        <v>#DIV/0!</v>
      </c>
      <c r="L10" s="305" t="e">
        <f t="shared" si="3"/>
        <v>#DIV/0!</v>
      </c>
      <c r="M10" s="59">
        <v>1563</v>
      </c>
      <c r="N10" s="23">
        <v>1565</v>
      </c>
      <c r="O10" s="23">
        <v>1240</v>
      </c>
      <c r="P10" s="988">
        <f t="shared" si="1"/>
        <v>79.2332268370607</v>
      </c>
      <c r="Q10" s="990">
        <f t="shared" si="4"/>
        <v>79.33461292386437</v>
      </c>
    </row>
    <row r="11" spans="1:17" ht="12.75">
      <c r="A11" s="364">
        <v>5</v>
      </c>
      <c r="B11" s="448" t="s">
        <v>23</v>
      </c>
      <c r="C11" s="175">
        <v>1275</v>
      </c>
      <c r="D11" s="23">
        <v>1224</v>
      </c>
      <c r="E11" s="23">
        <v>1016</v>
      </c>
      <c r="F11" s="1044">
        <f>+E11/D11*100</f>
        <v>83.00653594771242</v>
      </c>
      <c r="G11" s="990">
        <f t="shared" si="2"/>
        <v>79.68627450980392</v>
      </c>
      <c r="H11" s="434"/>
      <c r="I11" s="23"/>
      <c r="J11" s="23"/>
      <c r="K11" s="238" t="e">
        <f t="shared" si="0"/>
        <v>#DIV/0!</v>
      </c>
      <c r="L11" s="305" t="e">
        <f t="shared" si="3"/>
        <v>#DIV/0!</v>
      </c>
      <c r="M11" s="175">
        <v>1275</v>
      </c>
      <c r="N11" s="23">
        <v>1223</v>
      </c>
      <c r="O11" s="23">
        <v>1011</v>
      </c>
      <c r="P11" s="988">
        <f t="shared" si="1"/>
        <v>82.66557645134914</v>
      </c>
      <c r="Q11" s="990">
        <f t="shared" si="4"/>
        <v>79.29411764705883</v>
      </c>
    </row>
    <row r="12" spans="1:17" ht="12.75">
      <c r="A12" s="364">
        <v>6</v>
      </c>
      <c r="B12" s="448" t="s">
        <v>24</v>
      </c>
      <c r="C12" s="59">
        <v>2263</v>
      </c>
      <c r="D12" s="6">
        <v>2561</v>
      </c>
      <c r="E12" s="6">
        <v>2312</v>
      </c>
      <c r="F12" s="1044">
        <f aca="true" t="shared" si="5" ref="F12:F34">+E12/D12*100</f>
        <v>90.27723545490043</v>
      </c>
      <c r="G12" s="990">
        <f t="shared" si="2"/>
        <v>102.16526734423333</v>
      </c>
      <c r="H12" s="58"/>
      <c r="I12" s="254"/>
      <c r="J12" s="254"/>
      <c r="K12" s="236" t="e">
        <f t="shared" si="0"/>
        <v>#DIV/0!</v>
      </c>
      <c r="L12" s="305" t="e">
        <f t="shared" si="3"/>
        <v>#DIV/0!</v>
      </c>
      <c r="M12" s="59">
        <v>2263</v>
      </c>
      <c r="N12" s="13">
        <v>2561</v>
      </c>
      <c r="O12" s="6">
        <v>2245</v>
      </c>
      <c r="P12" s="988">
        <f t="shared" si="1"/>
        <v>87.66106989457244</v>
      </c>
      <c r="Q12" s="990">
        <f t="shared" si="4"/>
        <v>99.2045956694653</v>
      </c>
    </row>
    <row r="13" spans="1:17" ht="12.75">
      <c r="A13" s="364">
        <v>7</v>
      </c>
      <c r="B13" s="448" t="s">
        <v>25</v>
      </c>
      <c r="C13" s="59">
        <v>1350</v>
      </c>
      <c r="D13" s="76">
        <v>1359</v>
      </c>
      <c r="E13" s="76">
        <v>972</v>
      </c>
      <c r="F13" s="1044">
        <f t="shared" si="5"/>
        <v>71.52317880794702</v>
      </c>
      <c r="G13" s="990">
        <f t="shared" si="2"/>
        <v>72</v>
      </c>
      <c r="H13" s="58"/>
      <c r="I13" s="255"/>
      <c r="J13" s="255"/>
      <c r="K13" s="236" t="e">
        <f t="shared" si="0"/>
        <v>#DIV/0!</v>
      </c>
      <c r="L13" s="305" t="e">
        <f t="shared" si="3"/>
        <v>#DIV/0!</v>
      </c>
      <c r="M13" s="59">
        <v>1350</v>
      </c>
      <c r="N13" s="70">
        <v>1359</v>
      </c>
      <c r="O13" s="70">
        <v>1068</v>
      </c>
      <c r="P13" s="988">
        <f t="shared" si="1"/>
        <v>78.58719646799118</v>
      </c>
      <c r="Q13" s="990">
        <f t="shared" si="4"/>
        <v>79.11111111111111</v>
      </c>
    </row>
    <row r="14" spans="1:17" ht="12.75">
      <c r="A14" s="364">
        <v>8</v>
      </c>
      <c r="B14" s="448" t="s">
        <v>26</v>
      </c>
      <c r="C14" s="583">
        <v>754</v>
      </c>
      <c r="D14" s="75">
        <v>735</v>
      </c>
      <c r="E14" s="75">
        <v>681</v>
      </c>
      <c r="F14" s="1044">
        <f t="shared" si="5"/>
        <v>92.65306122448979</v>
      </c>
      <c r="G14" s="990">
        <f t="shared" si="2"/>
        <v>90.3183023872679</v>
      </c>
      <c r="H14" s="435"/>
      <c r="I14" s="255"/>
      <c r="J14" s="255"/>
      <c r="K14" s="236" t="e">
        <f t="shared" si="0"/>
        <v>#DIV/0!</v>
      </c>
      <c r="L14" s="305" t="e">
        <f t="shared" si="3"/>
        <v>#DIV/0!</v>
      </c>
      <c r="M14" s="583">
        <v>754</v>
      </c>
      <c r="N14" s="23">
        <v>735</v>
      </c>
      <c r="O14" s="23">
        <v>679</v>
      </c>
      <c r="P14" s="988">
        <f t="shared" si="1"/>
        <v>92.38095238095238</v>
      </c>
      <c r="Q14" s="990">
        <f t="shared" si="4"/>
        <v>90.05305039787798</v>
      </c>
    </row>
    <row r="15" spans="1:17" ht="12.75">
      <c r="A15" s="364">
        <v>9</v>
      </c>
      <c r="B15" s="448" t="s">
        <v>27</v>
      </c>
      <c r="C15" s="583">
        <v>591</v>
      </c>
      <c r="D15" s="17">
        <v>584</v>
      </c>
      <c r="E15" s="17">
        <v>484</v>
      </c>
      <c r="F15" s="1044">
        <f t="shared" si="5"/>
        <v>82.87671232876713</v>
      </c>
      <c r="G15" s="990">
        <f t="shared" si="2"/>
        <v>81.89509306260575</v>
      </c>
      <c r="H15" s="435"/>
      <c r="I15" s="239"/>
      <c r="J15" s="23"/>
      <c r="K15" s="236" t="e">
        <f t="shared" si="0"/>
        <v>#DIV/0!</v>
      </c>
      <c r="L15" s="305" t="e">
        <f t="shared" si="3"/>
        <v>#DIV/0!</v>
      </c>
      <c r="M15" s="583">
        <v>591</v>
      </c>
      <c r="N15" s="23">
        <v>584</v>
      </c>
      <c r="O15" s="23">
        <v>517</v>
      </c>
      <c r="P15" s="988">
        <f t="shared" si="1"/>
        <v>88.52739726027397</v>
      </c>
      <c r="Q15" s="990">
        <f t="shared" si="4"/>
        <v>87.47884940778341</v>
      </c>
    </row>
    <row r="16" spans="1:17" ht="12.75">
      <c r="A16" s="364">
        <v>10</v>
      </c>
      <c r="B16" s="448" t="s">
        <v>28</v>
      </c>
      <c r="C16" s="59">
        <v>2313</v>
      </c>
      <c r="D16" s="17">
        <v>2206</v>
      </c>
      <c r="E16" s="17">
        <v>2023</v>
      </c>
      <c r="F16" s="1044">
        <f t="shared" si="5"/>
        <v>91.70444242973707</v>
      </c>
      <c r="G16" s="990">
        <f t="shared" si="2"/>
        <v>87.46217034154778</v>
      </c>
      <c r="H16" s="58"/>
      <c r="I16" s="23"/>
      <c r="J16" s="23"/>
      <c r="K16" s="236" t="e">
        <f t="shared" si="0"/>
        <v>#DIV/0!</v>
      </c>
      <c r="L16" s="305" t="e">
        <f t="shared" si="3"/>
        <v>#DIV/0!</v>
      </c>
      <c r="M16" s="59">
        <v>2313</v>
      </c>
      <c r="N16" s="23">
        <v>2221</v>
      </c>
      <c r="O16" s="23">
        <v>1954</v>
      </c>
      <c r="P16" s="988">
        <f t="shared" si="1"/>
        <v>87.9783881134624</v>
      </c>
      <c r="Q16" s="990">
        <f t="shared" si="4"/>
        <v>84.47903156074362</v>
      </c>
    </row>
    <row r="17" spans="1:17" ht="12.75">
      <c r="A17" s="364">
        <v>11</v>
      </c>
      <c r="B17" s="448" t="s">
        <v>29</v>
      </c>
      <c r="C17" s="59">
        <v>1744</v>
      </c>
      <c r="D17" s="71">
        <v>1701</v>
      </c>
      <c r="E17" s="71">
        <v>1506</v>
      </c>
      <c r="F17" s="988">
        <f t="shared" si="5"/>
        <v>88.53615520282186</v>
      </c>
      <c r="G17" s="990">
        <f t="shared" si="2"/>
        <v>86.35321100917432</v>
      </c>
      <c r="H17" s="58"/>
      <c r="I17" s="70"/>
      <c r="J17" s="70"/>
      <c r="K17" s="236" t="e">
        <f t="shared" si="0"/>
        <v>#DIV/0!</v>
      </c>
      <c r="L17" s="305" t="e">
        <f t="shared" si="3"/>
        <v>#DIV/0!</v>
      </c>
      <c r="M17" s="59">
        <v>1744</v>
      </c>
      <c r="N17" s="23">
        <v>1695</v>
      </c>
      <c r="O17" s="23">
        <v>1442</v>
      </c>
      <c r="P17" s="988">
        <f t="shared" si="1"/>
        <v>85.07374631268436</v>
      </c>
      <c r="Q17" s="990">
        <f t="shared" si="4"/>
        <v>82.68348623853211</v>
      </c>
    </row>
    <row r="18" spans="1:17" ht="12.75">
      <c r="A18" s="364">
        <v>12</v>
      </c>
      <c r="B18" s="448" t="s">
        <v>30</v>
      </c>
      <c r="C18" s="59">
        <v>3550</v>
      </c>
      <c r="D18" s="17">
        <v>3455</v>
      </c>
      <c r="E18" s="17">
        <v>2226</v>
      </c>
      <c r="F18" s="1044">
        <f t="shared" si="5"/>
        <v>64.42836468885673</v>
      </c>
      <c r="G18" s="990">
        <f t="shared" si="2"/>
        <v>62.70422535211267</v>
      </c>
      <c r="H18" s="58"/>
      <c r="I18" s="23"/>
      <c r="J18" s="23"/>
      <c r="K18" s="236" t="e">
        <f t="shared" si="0"/>
        <v>#DIV/0!</v>
      </c>
      <c r="L18" s="305" t="e">
        <f t="shared" si="3"/>
        <v>#DIV/0!</v>
      </c>
      <c r="M18" s="59">
        <v>3550</v>
      </c>
      <c r="N18" s="23">
        <v>3459</v>
      </c>
      <c r="O18" s="23">
        <v>2297</v>
      </c>
      <c r="P18" s="988">
        <f t="shared" si="1"/>
        <v>66.40647586007516</v>
      </c>
      <c r="Q18" s="990">
        <f t="shared" si="4"/>
        <v>64.70422535211267</v>
      </c>
    </row>
    <row r="19" spans="1:17" ht="12.75">
      <c r="A19" s="364">
        <v>13</v>
      </c>
      <c r="B19" s="448" t="s">
        <v>40</v>
      </c>
      <c r="C19" s="59">
        <v>1625</v>
      </c>
      <c r="D19" s="17">
        <v>1606</v>
      </c>
      <c r="E19" s="17">
        <v>1335</v>
      </c>
      <c r="F19" s="1044">
        <f t="shared" si="5"/>
        <v>83.12577833125778</v>
      </c>
      <c r="G19" s="990">
        <f t="shared" si="2"/>
        <v>82.15384615384616</v>
      </c>
      <c r="H19" s="58"/>
      <c r="I19" s="23"/>
      <c r="J19" s="23"/>
      <c r="K19" s="236" t="e">
        <f t="shared" si="0"/>
        <v>#DIV/0!</v>
      </c>
      <c r="L19" s="305" t="e">
        <f t="shared" si="3"/>
        <v>#DIV/0!</v>
      </c>
      <c r="M19" s="59">
        <v>1625</v>
      </c>
      <c r="N19" s="23">
        <v>1616</v>
      </c>
      <c r="O19" s="23">
        <v>1062</v>
      </c>
      <c r="P19" s="988">
        <f t="shared" si="1"/>
        <v>65.71782178217822</v>
      </c>
      <c r="Q19" s="990">
        <f t="shared" si="4"/>
        <v>65.35384615384615</v>
      </c>
    </row>
    <row r="20" spans="1:17" ht="12.75">
      <c r="A20" s="364">
        <v>14</v>
      </c>
      <c r="B20" s="448" t="s">
        <v>32</v>
      </c>
      <c r="C20" s="59">
        <v>3368</v>
      </c>
      <c r="D20" s="17">
        <v>3283</v>
      </c>
      <c r="E20" s="17">
        <v>2923</v>
      </c>
      <c r="F20" s="1044">
        <f t="shared" si="5"/>
        <v>89.03441973804446</v>
      </c>
      <c r="G20" s="990">
        <f t="shared" si="2"/>
        <v>86.7874109263658</v>
      </c>
      <c r="H20" s="58"/>
      <c r="I20" s="23"/>
      <c r="J20" s="23"/>
      <c r="K20" s="236" t="e">
        <f t="shared" si="0"/>
        <v>#DIV/0!</v>
      </c>
      <c r="L20" s="305" t="e">
        <f t="shared" si="3"/>
        <v>#DIV/0!</v>
      </c>
      <c r="M20" s="59">
        <v>3368</v>
      </c>
      <c r="N20" s="6">
        <v>3271</v>
      </c>
      <c r="O20" s="6">
        <v>2587</v>
      </c>
      <c r="P20" s="988">
        <f t="shared" si="1"/>
        <v>79.08896361968817</v>
      </c>
      <c r="Q20" s="990">
        <f t="shared" si="4"/>
        <v>76.81116389548693</v>
      </c>
    </row>
    <row r="21" spans="1:17" ht="12.75">
      <c r="A21" s="364">
        <v>15</v>
      </c>
      <c r="B21" s="448" t="s">
        <v>41</v>
      </c>
      <c r="C21" s="59">
        <v>770</v>
      </c>
      <c r="D21" s="17">
        <v>736</v>
      </c>
      <c r="E21" s="17">
        <v>539</v>
      </c>
      <c r="F21" s="1044">
        <f t="shared" si="5"/>
        <v>73.2336956521739</v>
      </c>
      <c r="G21" s="990">
        <f t="shared" si="2"/>
        <v>70</v>
      </c>
      <c r="H21" s="58"/>
      <c r="I21" s="23"/>
      <c r="J21" s="23"/>
      <c r="K21" s="236" t="e">
        <f t="shared" si="0"/>
        <v>#DIV/0!</v>
      </c>
      <c r="L21" s="305" t="e">
        <f t="shared" si="3"/>
        <v>#DIV/0!</v>
      </c>
      <c r="M21" s="59">
        <v>770</v>
      </c>
      <c r="N21" s="6">
        <v>731</v>
      </c>
      <c r="O21" s="6">
        <v>568</v>
      </c>
      <c r="P21" s="988">
        <f t="shared" si="1"/>
        <v>77.70177838577291</v>
      </c>
      <c r="Q21" s="990">
        <f t="shared" si="4"/>
        <v>73.76623376623377</v>
      </c>
    </row>
    <row r="22" spans="1:17" ht="12.75">
      <c r="A22" s="364">
        <v>16</v>
      </c>
      <c r="B22" s="448" t="s">
        <v>34</v>
      </c>
      <c r="C22" s="59">
        <v>630</v>
      </c>
      <c r="D22" s="331">
        <v>590</v>
      </c>
      <c r="E22" s="17">
        <v>508</v>
      </c>
      <c r="F22" s="1044">
        <f t="shared" si="5"/>
        <v>86.10169491525423</v>
      </c>
      <c r="G22" s="990">
        <f t="shared" si="2"/>
        <v>80.63492063492063</v>
      </c>
      <c r="H22" s="58"/>
      <c r="I22" s="150"/>
      <c r="J22" s="23"/>
      <c r="K22" s="236" t="e">
        <f t="shared" si="0"/>
        <v>#DIV/0!</v>
      </c>
      <c r="L22" s="305" t="e">
        <f t="shared" si="3"/>
        <v>#DIV/0!</v>
      </c>
      <c r="M22" s="59">
        <v>630</v>
      </c>
      <c r="N22" s="23">
        <v>571</v>
      </c>
      <c r="O22" s="23">
        <v>496</v>
      </c>
      <c r="P22" s="988">
        <f t="shared" si="1"/>
        <v>86.86514886164623</v>
      </c>
      <c r="Q22" s="990">
        <f t="shared" si="4"/>
        <v>78.73015873015873</v>
      </c>
    </row>
    <row r="23" spans="1:17" ht="12.75">
      <c r="A23" s="364">
        <v>17</v>
      </c>
      <c r="B23" s="448" t="s">
        <v>35</v>
      </c>
      <c r="C23" s="59">
        <v>1598</v>
      </c>
      <c r="D23" s="17">
        <v>1654</v>
      </c>
      <c r="E23" s="17">
        <v>1534</v>
      </c>
      <c r="F23" s="1044">
        <f t="shared" si="5"/>
        <v>92.74486094316808</v>
      </c>
      <c r="G23" s="990">
        <f t="shared" si="2"/>
        <v>95.99499374217773</v>
      </c>
      <c r="H23" s="58"/>
      <c r="I23" s="23"/>
      <c r="J23" s="23"/>
      <c r="K23" s="236" t="e">
        <f t="shared" si="0"/>
        <v>#DIV/0!</v>
      </c>
      <c r="L23" s="305" t="e">
        <f t="shared" si="3"/>
        <v>#DIV/0!</v>
      </c>
      <c r="M23" s="59">
        <v>1598</v>
      </c>
      <c r="N23" s="23">
        <v>1654</v>
      </c>
      <c r="O23" s="23">
        <v>1475</v>
      </c>
      <c r="P23" s="988">
        <f t="shared" si="1"/>
        <v>89.17775090689238</v>
      </c>
      <c r="Q23" s="990">
        <f t="shared" si="4"/>
        <v>92.3028785982478</v>
      </c>
    </row>
    <row r="24" spans="1:17" ht="12.75">
      <c r="A24" s="364">
        <v>18</v>
      </c>
      <c r="B24" s="448" t="s">
        <v>36</v>
      </c>
      <c r="C24" s="59">
        <v>2050</v>
      </c>
      <c r="D24" s="17">
        <v>1864</v>
      </c>
      <c r="E24" s="17">
        <v>1501</v>
      </c>
      <c r="F24" s="1044">
        <f t="shared" si="5"/>
        <v>80.52575107296137</v>
      </c>
      <c r="G24" s="990">
        <f t="shared" si="2"/>
        <v>73.21951219512195</v>
      </c>
      <c r="H24" s="58"/>
      <c r="I24" s="23"/>
      <c r="J24" s="23"/>
      <c r="K24" s="236" t="e">
        <f t="shared" si="0"/>
        <v>#DIV/0!</v>
      </c>
      <c r="L24" s="305" t="e">
        <f t="shared" si="3"/>
        <v>#DIV/0!</v>
      </c>
      <c r="M24" s="59">
        <v>2050</v>
      </c>
      <c r="N24" s="6">
        <v>1960</v>
      </c>
      <c r="O24" s="6">
        <v>1496</v>
      </c>
      <c r="P24" s="988">
        <f t="shared" si="1"/>
        <v>76.32653061224491</v>
      </c>
      <c r="Q24" s="990">
        <f t="shared" si="4"/>
        <v>72.97560975609755</v>
      </c>
    </row>
    <row r="25" spans="1:17" ht="12.75">
      <c r="A25" s="364">
        <v>19</v>
      </c>
      <c r="B25" s="448" t="s">
        <v>149</v>
      </c>
      <c r="C25" s="59">
        <v>1586</v>
      </c>
      <c r="D25" s="17">
        <v>1626</v>
      </c>
      <c r="E25" s="17">
        <v>1493</v>
      </c>
      <c r="F25" s="1044">
        <f t="shared" si="5"/>
        <v>91.82041820418205</v>
      </c>
      <c r="G25" s="990">
        <f t="shared" si="2"/>
        <v>94.13619167717529</v>
      </c>
      <c r="H25" s="58"/>
      <c r="I25" s="23"/>
      <c r="J25" s="23"/>
      <c r="K25" s="236" t="e">
        <f t="shared" si="0"/>
        <v>#DIV/0!</v>
      </c>
      <c r="L25" s="305" t="e">
        <f t="shared" si="3"/>
        <v>#DIV/0!</v>
      </c>
      <c r="M25" s="59">
        <v>1586</v>
      </c>
      <c r="N25" s="23">
        <v>1626</v>
      </c>
      <c r="O25" s="23">
        <v>1475</v>
      </c>
      <c r="P25" s="988">
        <f t="shared" si="1"/>
        <v>90.71340713407135</v>
      </c>
      <c r="Q25" s="990">
        <f t="shared" si="4"/>
        <v>93.00126103404793</v>
      </c>
    </row>
    <row r="26" spans="1:17" ht="12.75">
      <c r="A26" s="364">
        <v>20</v>
      </c>
      <c r="B26" s="448" t="s">
        <v>150</v>
      </c>
      <c r="C26" s="59">
        <v>1548</v>
      </c>
      <c r="D26" s="171">
        <v>1505</v>
      </c>
      <c r="E26" s="171">
        <v>1371</v>
      </c>
      <c r="F26" s="1044">
        <f t="shared" si="5"/>
        <v>91.09634551495016</v>
      </c>
      <c r="G26" s="990">
        <f t="shared" si="2"/>
        <v>88.56589147286822</v>
      </c>
      <c r="H26" s="58"/>
      <c r="I26" s="256"/>
      <c r="J26" s="256"/>
      <c r="K26" s="236" t="e">
        <f t="shared" si="0"/>
        <v>#DIV/0!</v>
      </c>
      <c r="L26" s="305" t="e">
        <f t="shared" si="3"/>
        <v>#DIV/0!</v>
      </c>
      <c r="M26" s="59">
        <v>1548</v>
      </c>
      <c r="N26" s="23">
        <v>1505</v>
      </c>
      <c r="O26" s="23">
        <v>1324</v>
      </c>
      <c r="P26" s="988">
        <f t="shared" si="1"/>
        <v>87.9734219269103</v>
      </c>
      <c r="Q26" s="990">
        <f t="shared" si="4"/>
        <v>85.52971576227391</v>
      </c>
    </row>
    <row r="27" spans="1:17" ht="12.75">
      <c r="A27" s="364">
        <v>21</v>
      </c>
      <c r="B27" s="448" t="s">
        <v>151</v>
      </c>
      <c r="C27" s="59">
        <v>1119</v>
      </c>
      <c r="D27" s="17">
        <v>1071</v>
      </c>
      <c r="E27" s="17">
        <v>992</v>
      </c>
      <c r="F27" s="1044">
        <f t="shared" si="5"/>
        <v>92.62371615312792</v>
      </c>
      <c r="G27" s="990">
        <f t="shared" si="2"/>
        <v>88.65058087578194</v>
      </c>
      <c r="H27" s="58"/>
      <c r="I27" s="23"/>
      <c r="J27" s="23"/>
      <c r="K27" s="236" t="e">
        <f t="shared" si="0"/>
        <v>#DIV/0!</v>
      </c>
      <c r="L27" s="305" t="e">
        <f t="shared" si="3"/>
        <v>#DIV/0!</v>
      </c>
      <c r="M27" s="59">
        <v>1119</v>
      </c>
      <c r="N27" s="23">
        <v>1071</v>
      </c>
      <c r="O27" s="23">
        <v>977</v>
      </c>
      <c r="P27" s="988">
        <f t="shared" si="1"/>
        <v>91.22315592903828</v>
      </c>
      <c r="Q27" s="990">
        <f t="shared" si="4"/>
        <v>87.31009830205541</v>
      </c>
    </row>
    <row r="28" spans="1:17" ht="12.75">
      <c r="A28" s="364">
        <v>22</v>
      </c>
      <c r="B28" s="448" t="s">
        <v>152</v>
      </c>
      <c r="C28" s="59">
        <v>2344</v>
      </c>
      <c r="D28" s="17">
        <v>2305</v>
      </c>
      <c r="E28" s="17">
        <v>2042</v>
      </c>
      <c r="F28" s="1044">
        <f t="shared" si="5"/>
        <v>88.59002169197397</v>
      </c>
      <c r="G28" s="990">
        <f t="shared" si="2"/>
        <v>87.1160409556314</v>
      </c>
      <c r="H28" s="58"/>
      <c r="I28" s="23"/>
      <c r="J28" s="23"/>
      <c r="K28" s="236" t="e">
        <f t="shared" si="0"/>
        <v>#DIV/0!</v>
      </c>
      <c r="L28" s="305" t="e">
        <f t="shared" si="3"/>
        <v>#DIV/0!</v>
      </c>
      <c r="M28" s="59">
        <v>2344</v>
      </c>
      <c r="N28" s="23">
        <v>2261</v>
      </c>
      <c r="O28" s="23">
        <v>2016</v>
      </c>
      <c r="P28" s="988">
        <f t="shared" si="1"/>
        <v>89.1640866873065</v>
      </c>
      <c r="Q28" s="990">
        <f t="shared" si="4"/>
        <v>86.00682593856655</v>
      </c>
    </row>
    <row r="29" spans="1:17" ht="12.75">
      <c r="A29" s="364">
        <v>23</v>
      </c>
      <c r="B29" s="448" t="s">
        <v>153</v>
      </c>
      <c r="C29" s="59">
        <v>1293</v>
      </c>
      <c r="D29" s="70">
        <v>1254</v>
      </c>
      <c r="E29" s="70">
        <v>1107</v>
      </c>
      <c r="F29" s="1044">
        <f t="shared" si="5"/>
        <v>88.27751196172248</v>
      </c>
      <c r="G29" s="990">
        <f t="shared" si="2"/>
        <v>85.61484918793504</v>
      </c>
      <c r="H29" s="58"/>
      <c r="I29" s="70"/>
      <c r="J29" s="70"/>
      <c r="K29" s="236" t="e">
        <f t="shared" si="0"/>
        <v>#DIV/0!</v>
      </c>
      <c r="L29" s="305" t="e">
        <f t="shared" si="3"/>
        <v>#DIV/0!</v>
      </c>
      <c r="M29" s="59">
        <v>1293</v>
      </c>
      <c r="N29" s="23">
        <v>1252</v>
      </c>
      <c r="O29" s="23">
        <v>1063</v>
      </c>
      <c r="P29" s="988">
        <f t="shared" si="1"/>
        <v>84.90415335463258</v>
      </c>
      <c r="Q29" s="990">
        <f t="shared" si="4"/>
        <v>82.21191028615623</v>
      </c>
    </row>
    <row r="30" spans="1:17" ht="12.75">
      <c r="A30" s="364">
        <v>24</v>
      </c>
      <c r="B30" s="448" t="s">
        <v>154</v>
      </c>
      <c r="C30" s="59">
        <v>6474</v>
      </c>
      <c r="D30" s="6">
        <v>6559</v>
      </c>
      <c r="E30" s="6">
        <v>5092</v>
      </c>
      <c r="F30" s="1044">
        <f t="shared" si="5"/>
        <v>77.63378563805459</v>
      </c>
      <c r="G30" s="990">
        <f t="shared" si="2"/>
        <v>78.65307383379673</v>
      </c>
      <c r="H30" s="58"/>
      <c r="I30" s="23"/>
      <c r="J30" s="23"/>
      <c r="K30" s="236" t="e">
        <f t="shared" si="0"/>
        <v>#DIV/0!</v>
      </c>
      <c r="L30" s="305" t="e">
        <f t="shared" si="3"/>
        <v>#DIV/0!</v>
      </c>
      <c r="M30" s="59">
        <v>6474</v>
      </c>
      <c r="N30" s="70">
        <v>6684</v>
      </c>
      <c r="O30" s="70">
        <v>3128</v>
      </c>
      <c r="P30" s="988">
        <f t="shared" si="1"/>
        <v>46.79832435667265</v>
      </c>
      <c r="Q30" s="990">
        <f t="shared" si="4"/>
        <v>48.316342292245906</v>
      </c>
    </row>
    <row r="31" spans="1:17" ht="13.5" thickBot="1">
      <c r="A31" s="449">
        <v>25</v>
      </c>
      <c r="B31" s="450" t="s">
        <v>37</v>
      </c>
      <c r="C31" s="60">
        <v>2621</v>
      </c>
      <c r="D31" s="147">
        <v>2729</v>
      </c>
      <c r="E31" s="147">
        <v>2338</v>
      </c>
      <c r="F31" s="1045">
        <f t="shared" si="5"/>
        <v>85.67240747526567</v>
      </c>
      <c r="G31" s="997">
        <f t="shared" si="2"/>
        <v>89.20259442960702</v>
      </c>
      <c r="H31" s="440"/>
      <c r="I31" s="147"/>
      <c r="J31" s="147"/>
      <c r="K31" s="340" t="e">
        <f t="shared" si="0"/>
        <v>#DIV/0!</v>
      </c>
      <c r="L31" s="441" t="e">
        <f t="shared" si="3"/>
        <v>#DIV/0!</v>
      </c>
      <c r="M31" s="60">
        <v>2621</v>
      </c>
      <c r="N31" s="147">
        <v>2729</v>
      </c>
      <c r="O31" s="147">
        <v>2365</v>
      </c>
      <c r="P31" s="1053">
        <f t="shared" si="1"/>
        <v>86.66178087211432</v>
      </c>
      <c r="Q31" s="997">
        <f t="shared" si="4"/>
        <v>90.23273559710034</v>
      </c>
    </row>
    <row r="32" spans="1:17" ht="16.5" customHeight="1">
      <c r="A32" s="1618" t="s">
        <v>1</v>
      </c>
      <c r="B32" s="1619"/>
      <c r="C32" s="697">
        <f>SUM(C7:C24)</f>
        <v>47414</v>
      </c>
      <c r="D32" s="442">
        <f>SUM(D7:D24)</f>
        <v>46618</v>
      </c>
      <c r="E32" s="442">
        <f>SUM(E7:E24)</f>
        <v>37976</v>
      </c>
      <c r="F32" s="1046">
        <f t="shared" si="5"/>
        <v>81.46209618602256</v>
      </c>
      <c r="G32" s="1047">
        <f t="shared" si="2"/>
        <v>80.09448686042097</v>
      </c>
      <c r="H32" s="443">
        <f>SUM(H7:H24)</f>
        <v>0</v>
      </c>
      <c r="I32" s="442">
        <f>SUM(I7:I24)</f>
        <v>0</v>
      </c>
      <c r="J32" s="442">
        <f>SUM(J7:J24)</f>
        <v>0</v>
      </c>
      <c r="K32" s="444" t="e">
        <f t="shared" si="0"/>
        <v>#DIV/0!</v>
      </c>
      <c r="L32" s="445" t="e">
        <f t="shared" si="3"/>
        <v>#DIV/0!</v>
      </c>
      <c r="M32" s="697">
        <f>SUM(M7:M24)</f>
        <v>47414</v>
      </c>
      <c r="N32" s="442">
        <f>SUM(N7:N24)</f>
        <v>47661</v>
      </c>
      <c r="O32" s="442">
        <f>SUM(O7:O24)</f>
        <v>36111</v>
      </c>
      <c r="P32" s="1054">
        <f t="shared" si="1"/>
        <v>75.76634984578587</v>
      </c>
      <c r="Q32" s="1047">
        <f t="shared" si="4"/>
        <v>76.16104947905681</v>
      </c>
    </row>
    <row r="33" spans="1:17" ht="12.75" customHeight="1">
      <c r="A33" s="1620" t="s">
        <v>2</v>
      </c>
      <c r="B33" s="1621"/>
      <c r="C33" s="696">
        <f>SUM(C25:C31)</f>
        <v>16985</v>
      </c>
      <c r="D33" s="284">
        <f>SUM(D25:D31)</f>
        <v>17049</v>
      </c>
      <c r="E33" s="284">
        <f>SUM(E25:E31)</f>
        <v>14435</v>
      </c>
      <c r="F33" s="1048">
        <f t="shared" si="5"/>
        <v>84.66772244706434</v>
      </c>
      <c r="G33" s="1049">
        <f t="shared" si="2"/>
        <v>84.98675301736827</v>
      </c>
      <c r="H33" s="303">
        <f>SUM(H25:H31)</f>
        <v>0</v>
      </c>
      <c r="I33" s="284">
        <f>SUM(I25:I31)</f>
        <v>0</v>
      </c>
      <c r="J33" s="284">
        <f>SUM(J25:J31)</f>
        <v>0</v>
      </c>
      <c r="K33" s="285" t="e">
        <f t="shared" si="0"/>
        <v>#DIV/0!</v>
      </c>
      <c r="L33" s="437" t="e">
        <f t="shared" si="3"/>
        <v>#DIV/0!</v>
      </c>
      <c r="M33" s="696">
        <f>SUM(M25:M31)</f>
        <v>16985</v>
      </c>
      <c r="N33" s="284">
        <f>SUM(N25:N31)</f>
        <v>17128</v>
      </c>
      <c r="O33" s="284">
        <f>SUM(O25:O31)</f>
        <v>12348</v>
      </c>
      <c r="P33" s="1055">
        <f t="shared" si="1"/>
        <v>72.09248014946287</v>
      </c>
      <c r="Q33" s="1049">
        <f t="shared" si="4"/>
        <v>72.69944068295555</v>
      </c>
    </row>
    <row r="34" spans="1:17" ht="12.75" customHeight="1" thickBot="1">
      <c r="A34" s="1622" t="s">
        <v>0</v>
      </c>
      <c r="B34" s="1623"/>
      <c r="C34" s="695">
        <f>+C32+C33</f>
        <v>64399</v>
      </c>
      <c r="D34" s="436">
        <f>+D33+D32</f>
        <v>63667</v>
      </c>
      <c r="E34" s="436">
        <f>+E33+E32</f>
        <v>52411</v>
      </c>
      <c r="F34" s="1050">
        <f t="shared" si="5"/>
        <v>82.32051141093503</v>
      </c>
      <c r="G34" s="1051">
        <f t="shared" si="2"/>
        <v>81.3848041118651</v>
      </c>
      <c r="H34" s="446">
        <f>+H32+H33</f>
        <v>0</v>
      </c>
      <c r="I34" s="436">
        <f>+I33+I32</f>
        <v>0</v>
      </c>
      <c r="J34" s="436">
        <f>+J33+J32</f>
        <v>0</v>
      </c>
      <c r="K34" s="438" t="e">
        <f t="shared" si="0"/>
        <v>#DIV/0!</v>
      </c>
      <c r="L34" s="447" t="e">
        <f t="shared" si="3"/>
        <v>#DIV/0!</v>
      </c>
      <c r="M34" s="695">
        <f>+M32+M33</f>
        <v>64399</v>
      </c>
      <c r="N34" s="436">
        <f>+N33+N32</f>
        <v>64789</v>
      </c>
      <c r="O34" s="436">
        <f>+O33+O32</f>
        <v>48459</v>
      </c>
      <c r="P34" s="1056">
        <f t="shared" si="1"/>
        <v>74.79510410717869</v>
      </c>
      <c r="Q34" s="1051">
        <f t="shared" si="4"/>
        <v>75.24806285811891</v>
      </c>
    </row>
    <row r="35" spans="1:17" ht="12.75">
      <c r="A35" s="13"/>
      <c r="B35" s="13"/>
      <c r="C35" s="34"/>
      <c r="D35" s="34"/>
      <c r="E35" s="34"/>
      <c r="F35" s="34"/>
      <c r="G35" s="35"/>
      <c r="H35" s="34"/>
      <c r="I35" s="34"/>
      <c r="J35" s="34"/>
      <c r="K35" s="34"/>
      <c r="L35" s="35"/>
      <c r="M35" s="34"/>
      <c r="N35" s="34"/>
      <c r="O35" s="34"/>
      <c r="P35" s="34"/>
      <c r="Q35" s="35"/>
    </row>
    <row r="36" spans="1:17" ht="12.75">
      <c r="A36" s="13"/>
      <c r="B36" s="13"/>
      <c r="C36" s="13"/>
      <c r="D36" s="13"/>
      <c r="E36" s="13"/>
      <c r="F36" s="13"/>
      <c r="G36" s="14"/>
      <c r="H36" s="13"/>
      <c r="I36" s="13"/>
      <c r="J36" s="13"/>
      <c r="K36" s="13"/>
      <c r="L36" s="14"/>
      <c r="M36" s="13"/>
      <c r="N36" s="13"/>
      <c r="O36" s="13"/>
      <c r="P36" s="13"/>
      <c r="Q36" s="14"/>
    </row>
    <row r="37" spans="1:17" ht="12.75">
      <c r="A37" s="13"/>
      <c r="B37" s="13"/>
      <c r="C37" s="13"/>
      <c r="D37" s="13"/>
      <c r="E37" s="13"/>
      <c r="F37" s="13"/>
      <c r="G37" s="14"/>
      <c r="H37" s="13"/>
      <c r="I37" s="13"/>
      <c r="J37" s="13"/>
      <c r="K37" s="13"/>
      <c r="L37" s="14"/>
      <c r="M37" s="13"/>
      <c r="N37" s="13"/>
      <c r="O37" s="13"/>
      <c r="P37" s="13"/>
      <c r="Q37" s="14"/>
    </row>
    <row r="38" spans="1:17" ht="12.75">
      <c r="A38" s="13"/>
      <c r="B38" s="13"/>
      <c r="C38" s="13"/>
      <c r="D38" s="13"/>
      <c r="E38" s="13"/>
      <c r="F38" s="13"/>
      <c r="G38" s="14"/>
      <c r="H38" s="13"/>
      <c r="I38" s="13"/>
      <c r="J38" s="13"/>
      <c r="K38" s="13"/>
      <c r="L38" s="14"/>
      <c r="M38" s="13"/>
      <c r="N38" s="13"/>
      <c r="O38" s="13"/>
      <c r="P38" s="13"/>
      <c r="Q38" s="14"/>
    </row>
    <row r="39" spans="1:17" ht="12.75">
      <c r="A39" s="13"/>
      <c r="B39" s="13"/>
      <c r="C39" s="13"/>
      <c r="D39" s="13"/>
      <c r="E39" s="13"/>
      <c r="F39" s="13"/>
      <c r="G39" s="14"/>
      <c r="H39" s="13"/>
      <c r="I39" s="13"/>
      <c r="J39" s="13"/>
      <c r="K39" s="13"/>
      <c r="L39" s="14"/>
      <c r="M39" s="13"/>
      <c r="N39" s="13"/>
      <c r="O39" s="13"/>
      <c r="P39" s="13"/>
      <c r="Q39" s="14"/>
    </row>
    <row r="40" spans="1:17" ht="12.75">
      <c r="A40" s="13"/>
      <c r="B40" s="13"/>
      <c r="C40" s="13"/>
      <c r="D40" s="13"/>
      <c r="E40" s="13"/>
      <c r="F40" s="13"/>
      <c r="G40" s="14"/>
      <c r="H40" s="13"/>
      <c r="I40" s="13"/>
      <c r="J40" s="13"/>
      <c r="K40" s="13"/>
      <c r="L40" s="14"/>
      <c r="M40" s="13"/>
      <c r="N40" s="13"/>
      <c r="O40" s="13"/>
      <c r="P40" s="13"/>
      <c r="Q40" s="14"/>
    </row>
    <row r="41" spans="1:17" ht="12.75">
      <c r="A41" s="13"/>
      <c r="B41" s="13"/>
      <c r="C41" s="13"/>
      <c r="D41" s="13"/>
      <c r="E41" s="13"/>
      <c r="F41" s="13"/>
      <c r="G41" s="14"/>
      <c r="H41" s="13"/>
      <c r="I41" s="13"/>
      <c r="J41" s="13"/>
      <c r="K41" s="13"/>
      <c r="L41" s="14"/>
      <c r="M41" s="13"/>
      <c r="N41" s="13"/>
      <c r="O41" s="13"/>
      <c r="P41" s="13"/>
      <c r="Q41" s="14"/>
    </row>
    <row r="42" spans="1:17" ht="12.75">
      <c r="A42" s="13"/>
      <c r="B42" s="13"/>
      <c r="C42" s="13"/>
      <c r="D42" s="13"/>
      <c r="E42" s="13"/>
      <c r="F42" s="13"/>
      <c r="G42" s="14"/>
      <c r="H42" s="13"/>
      <c r="I42" s="13"/>
      <c r="J42" s="13"/>
      <c r="K42" s="13"/>
      <c r="L42" s="14"/>
      <c r="M42" s="13"/>
      <c r="N42" s="13"/>
      <c r="O42" s="13"/>
      <c r="P42" s="13"/>
      <c r="Q42" s="14"/>
    </row>
    <row r="43" spans="1:17" ht="12.75">
      <c r="A43" s="13"/>
      <c r="B43" s="13"/>
      <c r="C43" s="13"/>
      <c r="D43" s="13"/>
      <c r="E43" s="13"/>
      <c r="F43" s="13"/>
      <c r="G43" s="14"/>
      <c r="H43" s="13"/>
      <c r="I43" s="13"/>
      <c r="J43" s="13"/>
      <c r="K43" s="13"/>
      <c r="L43" s="14"/>
      <c r="M43" s="13"/>
      <c r="N43" s="13"/>
      <c r="O43" s="13"/>
      <c r="P43" s="13"/>
      <c r="Q43" s="14"/>
    </row>
    <row r="44" spans="1:17" ht="12.75">
      <c r="A44" s="13"/>
      <c r="B44" s="13"/>
      <c r="C44" s="13"/>
      <c r="D44" s="13"/>
      <c r="E44" s="13"/>
      <c r="F44" s="13"/>
      <c r="G44" s="14"/>
      <c r="H44" s="13"/>
      <c r="I44" s="13"/>
      <c r="J44" s="13"/>
      <c r="K44" s="13"/>
      <c r="L44" s="14"/>
      <c r="M44" s="13"/>
      <c r="N44" s="13"/>
      <c r="O44" s="13"/>
      <c r="P44" s="13"/>
      <c r="Q44" s="14"/>
    </row>
    <row r="45" spans="1:17" ht="12.75">
      <c r="A45" s="13"/>
      <c r="B45" s="13"/>
      <c r="C45" s="13"/>
      <c r="D45" s="13"/>
      <c r="E45" s="13"/>
      <c r="F45" s="13"/>
      <c r="G45" s="14"/>
      <c r="H45" s="13"/>
      <c r="I45" s="13"/>
      <c r="J45" s="13"/>
      <c r="K45" s="13"/>
      <c r="L45" s="14"/>
      <c r="M45" s="13"/>
      <c r="N45" s="13"/>
      <c r="O45" s="13"/>
      <c r="P45" s="13"/>
      <c r="Q45" s="14"/>
    </row>
    <row r="46" spans="1:17" ht="12.75">
      <c r="A46" s="13"/>
      <c r="B46" s="13"/>
      <c r="C46" s="13"/>
      <c r="D46" s="13"/>
      <c r="E46" s="13"/>
      <c r="F46" s="13"/>
      <c r="G46" s="14"/>
      <c r="H46" s="13"/>
      <c r="I46" s="13"/>
      <c r="J46" s="13"/>
      <c r="K46" s="13"/>
      <c r="L46" s="14"/>
      <c r="M46" s="13"/>
      <c r="N46" s="13"/>
      <c r="O46" s="13"/>
      <c r="P46" s="13"/>
      <c r="Q46" s="14"/>
    </row>
    <row r="47" spans="1:17" ht="12.75">
      <c r="A47" s="13"/>
      <c r="B47" s="13"/>
      <c r="C47" s="13"/>
      <c r="D47" s="13"/>
      <c r="E47" s="13"/>
      <c r="F47" s="13"/>
      <c r="G47" s="14"/>
      <c r="H47" s="13"/>
      <c r="I47" s="13"/>
      <c r="J47" s="13"/>
      <c r="K47" s="13"/>
      <c r="L47" s="14"/>
      <c r="M47" s="13"/>
      <c r="N47" s="13"/>
      <c r="O47" s="13"/>
      <c r="P47" s="13"/>
      <c r="Q47" s="14"/>
    </row>
    <row r="48" spans="1:17" ht="12.75">
      <c r="A48" s="13"/>
      <c r="B48" s="13"/>
      <c r="C48" s="13"/>
      <c r="D48" s="13"/>
      <c r="E48" s="13"/>
      <c r="F48" s="13"/>
      <c r="G48" s="14"/>
      <c r="H48" s="13"/>
      <c r="I48" s="13"/>
      <c r="J48" s="13"/>
      <c r="K48" s="13"/>
      <c r="L48" s="14"/>
      <c r="M48" s="13"/>
      <c r="N48" s="13"/>
      <c r="O48" s="13"/>
      <c r="P48" s="13"/>
      <c r="Q48" s="14"/>
    </row>
    <row r="49" spans="1:17" ht="12.75">
      <c r="A49" s="13"/>
      <c r="B49" s="13"/>
      <c r="C49" s="13"/>
      <c r="D49" s="13"/>
      <c r="E49" s="13"/>
      <c r="F49" s="13"/>
      <c r="G49" s="14"/>
      <c r="H49" s="13"/>
      <c r="I49" s="13"/>
      <c r="J49" s="13"/>
      <c r="K49" s="13"/>
      <c r="L49" s="14"/>
      <c r="M49" s="13"/>
      <c r="N49" s="13"/>
      <c r="O49" s="13"/>
      <c r="P49" s="13"/>
      <c r="Q49" s="14"/>
    </row>
    <row r="50" spans="1:17" ht="12.75">
      <c r="A50" s="13"/>
      <c r="B50" s="13"/>
      <c r="C50" s="13"/>
      <c r="D50" s="13"/>
      <c r="E50" s="13"/>
      <c r="F50" s="13"/>
      <c r="G50" s="14"/>
      <c r="H50" s="13"/>
      <c r="I50" s="13"/>
      <c r="J50" s="13"/>
      <c r="K50" s="13"/>
      <c r="L50" s="14"/>
      <c r="M50" s="13"/>
      <c r="N50" s="13"/>
      <c r="O50" s="13"/>
      <c r="P50" s="13"/>
      <c r="Q50" s="14"/>
    </row>
    <row r="51" spans="1:17" ht="12.75">
      <c r="A51" s="13"/>
      <c r="B51" s="13"/>
      <c r="C51" s="13"/>
      <c r="D51" s="13"/>
      <c r="E51" s="13"/>
      <c r="F51" s="13"/>
      <c r="G51" s="14"/>
      <c r="H51" s="13"/>
      <c r="I51" s="13"/>
      <c r="J51" s="13"/>
      <c r="K51" s="13"/>
      <c r="L51" s="14"/>
      <c r="M51" s="13"/>
      <c r="N51" s="13"/>
      <c r="O51" s="13"/>
      <c r="P51" s="13"/>
      <c r="Q51" s="14"/>
    </row>
    <row r="52" spans="1:17" ht="12.75">
      <c r="A52" s="13"/>
      <c r="B52" s="13"/>
      <c r="C52" s="13"/>
      <c r="D52" s="13"/>
      <c r="E52" s="13"/>
      <c r="F52" s="13"/>
      <c r="G52" s="14"/>
      <c r="H52" s="13"/>
      <c r="I52" s="13"/>
      <c r="J52" s="13"/>
      <c r="K52" s="13"/>
      <c r="L52" s="14"/>
      <c r="M52" s="13"/>
      <c r="N52" s="13"/>
      <c r="O52" s="13"/>
      <c r="P52" s="13"/>
      <c r="Q52" s="14"/>
    </row>
  </sheetData>
  <sheetProtection/>
  <mergeCells count="10">
    <mergeCell ref="A3:V4"/>
    <mergeCell ref="A32:B32"/>
    <mergeCell ref="A33:B33"/>
    <mergeCell ref="A34:B34"/>
    <mergeCell ref="A1:Q2"/>
    <mergeCell ref="A5:A6"/>
    <mergeCell ref="C5:G5"/>
    <mergeCell ref="H5:L5"/>
    <mergeCell ref="M5:Q5"/>
    <mergeCell ref="B5:B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V16" sqref="V16"/>
    </sheetView>
  </sheetViews>
  <sheetFormatPr defaultColWidth="9.140625" defaultRowHeight="12.75"/>
  <cols>
    <col min="1" max="1" width="4.421875" style="0" customWidth="1"/>
    <col min="2" max="2" width="16.140625" style="0" customWidth="1"/>
    <col min="3" max="3" width="0.13671875" style="0" hidden="1" customWidth="1"/>
    <col min="4" max="4" width="6.421875" style="0" hidden="1" customWidth="1"/>
    <col min="5" max="5" width="5.8515625" style="15" hidden="1" customWidth="1"/>
    <col min="6" max="7" width="6.421875" style="0" hidden="1" customWidth="1"/>
    <col min="8" max="8" width="6.140625" style="15" hidden="1" customWidth="1"/>
    <col min="9" max="9" width="6.421875" style="0" customWidth="1"/>
    <col min="10" max="10" width="6.7109375" style="0" customWidth="1"/>
    <col min="11" max="11" width="8.421875" style="15" customWidth="1"/>
    <col min="12" max="12" width="6.421875" style="0" customWidth="1"/>
    <col min="13" max="13" width="6.7109375" style="0" customWidth="1"/>
    <col min="14" max="14" width="7.28125" style="15" customWidth="1"/>
    <col min="16" max="16" width="8.8515625" style="0" customWidth="1"/>
    <col min="17" max="17" width="8.140625" style="0" customWidth="1"/>
  </cols>
  <sheetData>
    <row r="1" spans="1:14" ht="1.5" customHeight="1">
      <c r="A1" s="1526" t="s">
        <v>563</v>
      </c>
      <c r="B1" s="1526"/>
      <c r="C1" s="1526"/>
      <c r="D1" s="1526"/>
      <c r="E1" s="1526"/>
      <c r="F1" s="1526"/>
      <c r="G1" s="1526"/>
      <c r="H1" s="1526"/>
      <c r="I1" s="1526"/>
      <c r="J1" s="1526"/>
      <c r="K1" s="1526"/>
      <c r="L1" s="1526"/>
      <c r="M1" s="1526"/>
      <c r="N1" s="1526"/>
    </row>
    <row r="2" spans="1:14" ht="12.75" customHeight="1" hidden="1">
      <c r="A2" s="1526"/>
      <c r="B2" s="1526"/>
      <c r="C2" s="1526"/>
      <c r="D2" s="1526"/>
      <c r="E2" s="1526"/>
      <c r="F2" s="1526"/>
      <c r="G2" s="1526"/>
      <c r="H2" s="1526"/>
      <c r="I2" s="1526"/>
      <c r="J2" s="1526"/>
      <c r="K2" s="1526"/>
      <c r="L2" s="1526"/>
      <c r="M2" s="1526"/>
      <c r="N2" s="1526"/>
    </row>
    <row r="3" spans="1:17" ht="19.5" customHeight="1">
      <c r="A3" s="1504" t="s">
        <v>753</v>
      </c>
      <c r="B3" s="1504"/>
      <c r="C3" s="1504"/>
      <c r="D3" s="1504"/>
      <c r="E3" s="1504"/>
      <c r="F3" s="1504"/>
      <c r="G3" s="1504"/>
      <c r="H3" s="1504"/>
      <c r="I3" s="1504"/>
      <c r="J3" s="1504"/>
      <c r="K3" s="1504"/>
      <c r="L3" s="1504"/>
      <c r="M3" s="1504"/>
      <c r="N3" s="1504"/>
      <c r="O3" s="1504"/>
      <c r="P3" s="1504"/>
      <c r="Q3" s="1504"/>
    </row>
    <row r="4" spans="1:17" ht="12.75">
      <c r="A4" s="1504"/>
      <c r="B4" s="1504"/>
      <c r="C4" s="1504"/>
      <c r="D4" s="1504"/>
      <c r="E4" s="1504"/>
      <c r="F4" s="1504"/>
      <c r="G4" s="1504"/>
      <c r="H4" s="1504"/>
      <c r="I4" s="1504"/>
      <c r="J4" s="1504"/>
      <c r="K4" s="1504"/>
      <c r="L4" s="1504"/>
      <c r="M4" s="1504"/>
      <c r="N4" s="1504"/>
      <c r="O4" s="1504"/>
      <c r="P4" s="1504"/>
      <c r="Q4" s="1504"/>
    </row>
    <row r="5" spans="1:17" ht="5.25" customHeight="1" thickBot="1">
      <c r="A5" s="1504"/>
      <c r="B5" s="1504"/>
      <c r="C5" s="1504"/>
      <c r="D5" s="1504"/>
      <c r="E5" s="1504"/>
      <c r="F5" s="1504"/>
      <c r="G5" s="1504"/>
      <c r="H5" s="1504"/>
      <c r="I5" s="1504"/>
      <c r="J5" s="1504"/>
      <c r="K5" s="1504"/>
      <c r="L5" s="1504"/>
      <c r="M5" s="1504"/>
      <c r="N5" s="1504"/>
      <c r="O5" s="1504"/>
      <c r="P5" s="1504"/>
      <c r="Q5" s="1504"/>
    </row>
    <row r="6" spans="1:17" ht="15.75" customHeight="1" thickBot="1">
      <c r="A6" s="1638" t="s">
        <v>597</v>
      </c>
      <c r="B6" s="1640" t="s">
        <v>39</v>
      </c>
      <c r="C6" s="1642" t="s">
        <v>588</v>
      </c>
      <c r="D6" s="1642"/>
      <c r="E6" s="1556"/>
      <c r="F6" s="1643" t="s">
        <v>589</v>
      </c>
      <c r="G6" s="1644"/>
      <c r="H6" s="1644"/>
      <c r="I6" s="1645" t="s">
        <v>671</v>
      </c>
      <c r="J6" s="1646"/>
      <c r="K6" s="1647"/>
      <c r="L6" s="1645" t="s">
        <v>672</v>
      </c>
      <c r="M6" s="1646"/>
      <c r="N6" s="1647"/>
      <c r="O6" s="1633" t="s">
        <v>782</v>
      </c>
      <c r="P6" s="1634"/>
      <c r="Q6" s="1635"/>
    </row>
    <row r="7" spans="1:17" ht="25.5" customHeight="1" thickBot="1">
      <c r="A7" s="1639"/>
      <c r="B7" s="1641"/>
      <c r="C7" s="458" t="s">
        <v>42</v>
      </c>
      <c r="D7" s="9" t="s">
        <v>43</v>
      </c>
      <c r="E7" s="10" t="s">
        <v>5</v>
      </c>
      <c r="F7" s="9" t="s">
        <v>42</v>
      </c>
      <c r="G7" s="9" t="s">
        <v>43</v>
      </c>
      <c r="H7" s="455" t="s">
        <v>5</v>
      </c>
      <c r="I7" s="1336" t="s">
        <v>42</v>
      </c>
      <c r="J7" s="812" t="s">
        <v>142</v>
      </c>
      <c r="K7" s="1014" t="s">
        <v>687</v>
      </c>
      <c r="L7" s="875" t="s">
        <v>42</v>
      </c>
      <c r="M7" s="876" t="s">
        <v>142</v>
      </c>
      <c r="N7" s="986" t="s">
        <v>687</v>
      </c>
      <c r="O7" s="801" t="s">
        <v>42</v>
      </c>
      <c r="P7" s="876" t="s">
        <v>142</v>
      </c>
      <c r="Q7" s="986" t="s">
        <v>687</v>
      </c>
    </row>
    <row r="8" spans="1:17" ht="13.5" customHeight="1">
      <c r="A8" s="413">
        <v>1</v>
      </c>
      <c r="B8" s="461" t="s">
        <v>19</v>
      </c>
      <c r="C8" s="211"/>
      <c r="D8" s="23"/>
      <c r="E8" s="238" t="e">
        <f aca="true" t="shared" si="0" ref="E8:E17">+D8/C8*100</f>
        <v>#DIV/0!</v>
      </c>
      <c r="F8" s="23"/>
      <c r="G8" s="23"/>
      <c r="H8" s="305" t="e">
        <f aca="true" t="shared" si="1" ref="H8:H17">+G8/F8*100</f>
        <v>#DIV/0!</v>
      </c>
      <c r="I8" s="339">
        <v>18422</v>
      </c>
      <c r="J8" s="235">
        <v>15088</v>
      </c>
      <c r="K8" s="1338">
        <f aca="true" t="shared" si="2" ref="K8:K20">+J8/I8*100</f>
        <v>81.90207360764303</v>
      </c>
      <c r="L8" s="235">
        <v>16265</v>
      </c>
      <c r="M8" s="235">
        <v>8178</v>
      </c>
      <c r="N8" s="1338">
        <f aca="true" t="shared" si="3" ref="N8:N20">+M8/L8*100</f>
        <v>50.279741776821396</v>
      </c>
      <c r="O8" s="235">
        <v>18596</v>
      </c>
      <c r="P8" s="235">
        <v>14873</v>
      </c>
      <c r="Q8" s="1338">
        <f aca="true" t="shared" si="4" ref="Q8:Q20">+P8/O8*100</f>
        <v>79.97956549795656</v>
      </c>
    </row>
    <row r="9" spans="1:17" ht="14.25" customHeight="1">
      <c r="A9" s="410">
        <v>2</v>
      </c>
      <c r="B9" s="448" t="s">
        <v>20</v>
      </c>
      <c r="C9" s="211"/>
      <c r="D9" s="23"/>
      <c r="E9" s="238" t="e">
        <f t="shared" si="0"/>
        <v>#DIV/0!</v>
      </c>
      <c r="F9" s="23"/>
      <c r="G9" s="23"/>
      <c r="H9" s="305" t="e">
        <f t="shared" si="1"/>
        <v>#DIV/0!</v>
      </c>
      <c r="I9" s="250">
        <v>2433</v>
      </c>
      <c r="J9" s="23">
        <v>2253</v>
      </c>
      <c r="K9" s="1044">
        <f t="shared" si="2"/>
        <v>92.60172626387177</v>
      </c>
      <c r="L9" s="23">
        <v>2798</v>
      </c>
      <c r="M9" s="23">
        <v>2412</v>
      </c>
      <c r="N9" s="1044">
        <f t="shared" si="3"/>
        <v>86.20443173695497</v>
      </c>
      <c r="O9" s="23">
        <v>2442</v>
      </c>
      <c r="P9" s="23">
        <v>2204</v>
      </c>
      <c r="Q9" s="1044">
        <f t="shared" si="4"/>
        <v>90.25389025389026</v>
      </c>
    </row>
    <row r="10" spans="1:17" ht="12.75" customHeight="1">
      <c r="A10" s="410">
        <v>3</v>
      </c>
      <c r="B10" s="448" t="s">
        <v>21</v>
      </c>
      <c r="C10" s="211"/>
      <c r="D10" s="23"/>
      <c r="E10" s="238" t="e">
        <f t="shared" si="0"/>
        <v>#DIV/0!</v>
      </c>
      <c r="F10" s="23"/>
      <c r="G10" s="23"/>
      <c r="H10" s="305" t="e">
        <f t="shared" si="1"/>
        <v>#DIV/0!</v>
      </c>
      <c r="I10" s="250">
        <v>1461</v>
      </c>
      <c r="J10" s="23">
        <v>1420</v>
      </c>
      <c r="K10" s="1044">
        <f t="shared" si="2"/>
        <v>97.19370294318959</v>
      </c>
      <c r="L10" s="23">
        <v>1359</v>
      </c>
      <c r="M10" s="23">
        <v>984</v>
      </c>
      <c r="N10" s="1044">
        <f t="shared" si="3"/>
        <v>72.40618101545255</v>
      </c>
      <c r="O10" s="23">
        <v>1332</v>
      </c>
      <c r="P10" s="23">
        <v>1039</v>
      </c>
      <c r="Q10" s="1044">
        <f t="shared" si="4"/>
        <v>78.003003003003</v>
      </c>
    </row>
    <row r="11" spans="1:17" ht="13.5" customHeight="1">
      <c r="A11" s="410">
        <v>4</v>
      </c>
      <c r="B11" s="448" t="s">
        <v>22</v>
      </c>
      <c r="C11" s="211"/>
      <c r="D11" s="23"/>
      <c r="E11" s="238" t="e">
        <f t="shared" si="0"/>
        <v>#DIV/0!</v>
      </c>
      <c r="F11" s="23"/>
      <c r="G11" s="23"/>
      <c r="H11" s="305" t="e">
        <f t="shared" si="1"/>
        <v>#DIV/0!</v>
      </c>
      <c r="I11" s="250">
        <v>1652</v>
      </c>
      <c r="J11" s="23">
        <v>1586</v>
      </c>
      <c r="K11" s="1044">
        <f t="shared" si="2"/>
        <v>96.00484261501211</v>
      </c>
      <c r="L11" s="23">
        <v>1797</v>
      </c>
      <c r="M11" s="23">
        <v>1155</v>
      </c>
      <c r="N11" s="1044">
        <f t="shared" si="3"/>
        <v>64.27378964941569</v>
      </c>
      <c r="O11" s="23">
        <v>1652</v>
      </c>
      <c r="P11" s="23">
        <v>1473</v>
      </c>
      <c r="Q11" s="1044">
        <f t="shared" si="4"/>
        <v>89.16464891041163</v>
      </c>
    </row>
    <row r="12" spans="1:17" ht="14.25" customHeight="1">
      <c r="A12" s="410">
        <v>5</v>
      </c>
      <c r="B12" s="448" t="s">
        <v>23</v>
      </c>
      <c r="C12" s="211"/>
      <c r="D12" s="23"/>
      <c r="E12" s="238" t="e">
        <f t="shared" si="0"/>
        <v>#DIV/0!</v>
      </c>
      <c r="F12" s="23"/>
      <c r="G12" s="23"/>
      <c r="H12" s="305" t="e">
        <f t="shared" si="1"/>
        <v>#DIV/0!</v>
      </c>
      <c r="I12" s="250">
        <v>1278</v>
      </c>
      <c r="J12" s="23">
        <v>1188</v>
      </c>
      <c r="K12" s="1044">
        <f t="shared" si="2"/>
        <v>92.95774647887323</v>
      </c>
      <c r="L12" s="23">
        <v>1396</v>
      </c>
      <c r="M12" s="23">
        <v>1333</v>
      </c>
      <c r="N12" s="1044">
        <f t="shared" si="3"/>
        <v>95.48710601719198</v>
      </c>
      <c r="O12" s="23">
        <v>1280</v>
      </c>
      <c r="P12" s="23">
        <v>1171</v>
      </c>
      <c r="Q12" s="1044">
        <f t="shared" si="4"/>
        <v>91.484375</v>
      </c>
    </row>
    <row r="13" spans="1:17" ht="12.75">
      <c r="A13" s="410">
        <v>6</v>
      </c>
      <c r="B13" s="448" t="s">
        <v>24</v>
      </c>
      <c r="C13" s="211"/>
      <c r="D13" s="23"/>
      <c r="E13" s="238" t="e">
        <f t="shared" si="0"/>
        <v>#DIV/0!</v>
      </c>
      <c r="F13" s="23"/>
      <c r="G13" s="23"/>
      <c r="H13" s="305" t="e">
        <f t="shared" si="1"/>
        <v>#DIV/0!</v>
      </c>
      <c r="I13" s="422">
        <v>2596</v>
      </c>
      <c r="J13" s="77">
        <v>2438</v>
      </c>
      <c r="K13" s="1044">
        <f t="shared" si="2"/>
        <v>93.91371340523882</v>
      </c>
      <c r="L13" s="77">
        <v>2770</v>
      </c>
      <c r="M13" s="77">
        <v>2405</v>
      </c>
      <c r="N13" s="1044">
        <f t="shared" si="3"/>
        <v>86.82310469314079</v>
      </c>
      <c r="O13" s="77">
        <v>2596</v>
      </c>
      <c r="P13" s="77">
        <v>2425</v>
      </c>
      <c r="Q13" s="1044">
        <f t="shared" si="4"/>
        <v>93.41294298921417</v>
      </c>
    </row>
    <row r="14" spans="1:17" ht="14.25" customHeight="1">
      <c r="A14" s="410">
        <v>7</v>
      </c>
      <c r="B14" s="448" t="s">
        <v>25</v>
      </c>
      <c r="C14" s="358"/>
      <c r="D14" s="76"/>
      <c r="E14" s="238" t="e">
        <f t="shared" si="0"/>
        <v>#DIV/0!</v>
      </c>
      <c r="F14" s="76"/>
      <c r="G14" s="76"/>
      <c r="H14" s="305" t="e">
        <f t="shared" si="1"/>
        <v>#DIV/0!</v>
      </c>
      <c r="I14" s="361">
        <v>1648</v>
      </c>
      <c r="J14" s="76">
        <v>1348</v>
      </c>
      <c r="K14" s="1044">
        <f t="shared" si="2"/>
        <v>81.79611650485437</v>
      </c>
      <c r="L14" s="76">
        <v>1764</v>
      </c>
      <c r="M14" s="76">
        <v>1512</v>
      </c>
      <c r="N14" s="1044">
        <f t="shared" si="3"/>
        <v>85.71428571428571</v>
      </c>
      <c r="O14" s="76">
        <v>1648</v>
      </c>
      <c r="P14" s="76">
        <v>1222</v>
      </c>
      <c r="Q14" s="1044">
        <f t="shared" si="4"/>
        <v>74.1504854368932</v>
      </c>
    </row>
    <row r="15" spans="1:17" ht="12.75">
      <c r="A15" s="410">
        <v>8</v>
      </c>
      <c r="B15" s="448" t="s">
        <v>26</v>
      </c>
      <c r="C15" s="358"/>
      <c r="D15" s="76"/>
      <c r="E15" s="238" t="e">
        <f t="shared" si="0"/>
        <v>#DIV/0!</v>
      </c>
      <c r="F15" s="76"/>
      <c r="G15" s="76"/>
      <c r="H15" s="305" t="e">
        <f t="shared" si="1"/>
        <v>#DIV/0!</v>
      </c>
      <c r="I15" s="361">
        <v>768</v>
      </c>
      <c r="J15" s="76">
        <v>748</v>
      </c>
      <c r="K15" s="1044">
        <f t="shared" si="2"/>
        <v>97.39583333333334</v>
      </c>
      <c r="L15" s="76">
        <v>806</v>
      </c>
      <c r="M15" s="76">
        <v>781</v>
      </c>
      <c r="N15" s="1044">
        <f t="shared" si="3"/>
        <v>96.89826302729529</v>
      </c>
      <c r="O15" s="76">
        <v>768</v>
      </c>
      <c r="P15" s="76">
        <v>738</v>
      </c>
      <c r="Q15" s="1044">
        <f t="shared" si="4"/>
        <v>96.09375</v>
      </c>
    </row>
    <row r="16" spans="1:17" ht="12.75">
      <c r="A16" s="410">
        <v>9</v>
      </c>
      <c r="B16" s="448" t="s">
        <v>27</v>
      </c>
      <c r="C16" s="385"/>
      <c r="D16" s="23"/>
      <c r="E16" s="238" t="e">
        <f t="shared" si="0"/>
        <v>#DIV/0!</v>
      </c>
      <c r="F16" s="239"/>
      <c r="G16" s="23"/>
      <c r="H16" s="305" t="e">
        <f t="shared" si="1"/>
        <v>#DIV/0!</v>
      </c>
      <c r="I16" s="250">
        <v>672</v>
      </c>
      <c r="J16" s="23">
        <v>625</v>
      </c>
      <c r="K16" s="1044">
        <f t="shared" si="2"/>
        <v>93.00595238095238</v>
      </c>
      <c r="L16" s="23">
        <v>692</v>
      </c>
      <c r="M16" s="23">
        <v>623</v>
      </c>
      <c r="N16" s="1044">
        <f t="shared" si="3"/>
        <v>90.02890173410405</v>
      </c>
      <c r="O16" s="23">
        <v>672</v>
      </c>
      <c r="P16" s="23">
        <v>580</v>
      </c>
      <c r="Q16" s="1044">
        <f t="shared" si="4"/>
        <v>86.30952380952381</v>
      </c>
    </row>
    <row r="17" spans="1:17" ht="13.5" customHeight="1">
      <c r="A17" s="410">
        <v>10</v>
      </c>
      <c r="B17" s="448" t="s">
        <v>28</v>
      </c>
      <c r="C17" s="211"/>
      <c r="D17" s="23"/>
      <c r="E17" s="238" t="e">
        <f t="shared" si="0"/>
        <v>#DIV/0!</v>
      </c>
      <c r="F17" s="23"/>
      <c r="G17" s="23"/>
      <c r="H17" s="305" t="e">
        <f t="shared" si="1"/>
        <v>#DIV/0!</v>
      </c>
      <c r="I17" s="250">
        <v>2329</v>
      </c>
      <c r="J17" s="23">
        <v>2309</v>
      </c>
      <c r="K17" s="1044">
        <v>99.14126234435379</v>
      </c>
      <c r="L17" s="23">
        <v>2517</v>
      </c>
      <c r="M17" s="23">
        <v>2337</v>
      </c>
      <c r="N17" s="1044">
        <v>92.84862932061978</v>
      </c>
      <c r="O17" s="23">
        <v>2325</v>
      </c>
      <c r="P17" s="23">
        <v>2274</v>
      </c>
      <c r="Q17" s="1044">
        <v>97.80645161290322</v>
      </c>
    </row>
    <row r="18" spans="1:17" ht="12.75">
      <c r="A18" s="410">
        <v>11</v>
      </c>
      <c r="B18" s="448" t="s">
        <v>29</v>
      </c>
      <c r="C18" s="274"/>
      <c r="D18" s="70"/>
      <c r="E18" s="236" t="e">
        <f>D18/C18*100</f>
        <v>#DIV/0!</v>
      </c>
      <c r="F18" s="70"/>
      <c r="G18" s="70"/>
      <c r="H18" s="332" t="e">
        <f>G18/F18*100</f>
        <v>#DIV/0!</v>
      </c>
      <c r="I18" s="351">
        <v>1894</v>
      </c>
      <c r="J18" s="70">
        <v>1822</v>
      </c>
      <c r="K18" s="1044">
        <v>96.19852164730729</v>
      </c>
      <c r="L18" s="70">
        <v>1759</v>
      </c>
      <c r="M18" s="70">
        <v>1022</v>
      </c>
      <c r="N18" s="1044">
        <v>58.101193860147816</v>
      </c>
      <c r="O18" s="70">
        <v>1842</v>
      </c>
      <c r="P18" s="70">
        <v>1674</v>
      </c>
      <c r="Q18" s="1044">
        <v>90.87947882736157</v>
      </c>
    </row>
    <row r="19" spans="1:17" ht="12.75">
      <c r="A19" s="410">
        <v>12</v>
      </c>
      <c r="B19" s="448" t="s">
        <v>30</v>
      </c>
      <c r="C19" s="211"/>
      <c r="D19" s="150"/>
      <c r="E19" s="236" t="e">
        <f>D19/C19*100</f>
        <v>#DIV/0!</v>
      </c>
      <c r="F19" s="23"/>
      <c r="G19" s="23"/>
      <c r="H19" s="332" t="e">
        <f>G19/F19*100</f>
        <v>#DIV/0!</v>
      </c>
      <c r="I19" s="56">
        <v>3522</v>
      </c>
      <c r="J19" s="23">
        <v>3254</v>
      </c>
      <c r="K19" s="1044">
        <f t="shared" si="2"/>
        <v>92.39068710959683</v>
      </c>
      <c r="L19" s="23">
        <v>3871</v>
      </c>
      <c r="M19" s="23">
        <v>2861</v>
      </c>
      <c r="N19" s="1044">
        <f t="shared" si="3"/>
        <v>73.90855076207698</v>
      </c>
      <c r="O19" s="23">
        <v>3331</v>
      </c>
      <c r="P19" s="23">
        <v>2647</v>
      </c>
      <c r="Q19" s="1044">
        <f t="shared" si="4"/>
        <v>79.46562593815672</v>
      </c>
    </row>
    <row r="20" spans="1:17" ht="12.75">
      <c r="A20" s="410">
        <v>13</v>
      </c>
      <c r="B20" s="448" t="s">
        <v>31</v>
      </c>
      <c r="C20" s="211"/>
      <c r="D20" s="23"/>
      <c r="E20" s="236" t="e">
        <f>D20/C20*100</f>
        <v>#DIV/0!</v>
      </c>
      <c r="F20" s="23"/>
      <c r="G20" s="23"/>
      <c r="H20" s="332" t="e">
        <f>G20/F20*100</f>
        <v>#DIV/0!</v>
      </c>
      <c r="I20" s="250">
        <v>1889</v>
      </c>
      <c r="J20" s="23">
        <v>1652</v>
      </c>
      <c r="K20" s="1044">
        <f t="shared" si="2"/>
        <v>87.45367919534145</v>
      </c>
      <c r="L20" s="23">
        <v>2114</v>
      </c>
      <c r="M20" s="23">
        <v>2031</v>
      </c>
      <c r="N20" s="1044">
        <f t="shared" si="3"/>
        <v>96.07379375591296</v>
      </c>
      <c r="O20" s="23">
        <v>1868</v>
      </c>
      <c r="P20" s="23">
        <v>1662</v>
      </c>
      <c r="Q20" s="1044">
        <f t="shared" si="4"/>
        <v>88.97216274089935</v>
      </c>
    </row>
    <row r="21" spans="1:17" ht="12.75">
      <c r="A21" s="410">
        <v>14</v>
      </c>
      <c r="B21" s="448" t="s">
        <v>32</v>
      </c>
      <c r="C21" s="211"/>
      <c r="D21" s="23"/>
      <c r="E21" s="242" t="e">
        <f>SUM(D21*100/C21)</f>
        <v>#DIV/0!</v>
      </c>
      <c r="F21" s="23"/>
      <c r="G21" s="23"/>
      <c r="H21" s="456" t="e">
        <f>SUM(G21*100/F21)</f>
        <v>#DIV/0!</v>
      </c>
      <c r="I21" s="56">
        <v>3226</v>
      </c>
      <c r="J21" s="6">
        <v>3035</v>
      </c>
      <c r="K21" s="1044">
        <f aca="true" t="shared" si="5" ref="K21:K32">+J21/I21*100</f>
        <v>94.07935523868568</v>
      </c>
      <c r="L21" s="6">
        <v>3650</v>
      </c>
      <c r="M21" s="6">
        <v>2871</v>
      </c>
      <c r="N21" s="1096">
        <f aca="true" t="shared" si="6" ref="N21:N32">+M21/L21*100</f>
        <v>78.65753424657534</v>
      </c>
      <c r="O21" s="6">
        <v>3211</v>
      </c>
      <c r="P21" s="6">
        <v>2727</v>
      </c>
      <c r="Q21" s="1096">
        <f aca="true" t="shared" si="7" ref="Q21:Q35">+P21/O21*100</f>
        <v>84.92681407661165</v>
      </c>
    </row>
    <row r="22" spans="1:17" ht="12.75">
      <c r="A22" s="410">
        <v>15</v>
      </c>
      <c r="B22" s="448" t="s">
        <v>33</v>
      </c>
      <c r="C22" s="211"/>
      <c r="D22" s="23"/>
      <c r="E22" s="242" t="e">
        <f>SUM(D22*100/C22)</f>
        <v>#DIV/0!</v>
      </c>
      <c r="F22" s="23"/>
      <c r="G22" s="23"/>
      <c r="H22" s="456" t="e">
        <f>SUM(G22*100/F22)</f>
        <v>#DIV/0!</v>
      </c>
      <c r="I22" s="56">
        <v>804</v>
      </c>
      <c r="J22" s="6">
        <v>777</v>
      </c>
      <c r="K22" s="1044">
        <f t="shared" si="5"/>
        <v>96.64179104477611</v>
      </c>
      <c r="L22" s="6">
        <v>795</v>
      </c>
      <c r="M22" s="6">
        <v>657</v>
      </c>
      <c r="N22" s="1096">
        <f t="shared" si="6"/>
        <v>82.64150943396227</v>
      </c>
      <c r="O22" s="6">
        <v>770</v>
      </c>
      <c r="P22" s="6">
        <v>694</v>
      </c>
      <c r="Q22" s="1096">
        <f t="shared" si="7"/>
        <v>90.12987012987013</v>
      </c>
    </row>
    <row r="23" spans="1:17" ht="12.75">
      <c r="A23" s="410">
        <v>16</v>
      </c>
      <c r="B23" s="448" t="s">
        <v>34</v>
      </c>
      <c r="C23" s="211"/>
      <c r="D23" s="23"/>
      <c r="E23" s="242" t="e">
        <f>SUM(D23*100/C23)</f>
        <v>#DIV/0!</v>
      </c>
      <c r="F23" s="150"/>
      <c r="G23" s="23"/>
      <c r="H23" s="456" t="e">
        <f>SUM(G23*100/F23)</f>
        <v>#DIV/0!</v>
      </c>
      <c r="I23" s="250">
        <v>623</v>
      </c>
      <c r="J23" s="23">
        <v>621</v>
      </c>
      <c r="K23" s="1044">
        <f t="shared" si="5"/>
        <v>99.67897271268058</v>
      </c>
      <c r="L23" s="23">
        <v>784</v>
      </c>
      <c r="M23" s="150">
        <v>701</v>
      </c>
      <c r="N23" s="1096">
        <f t="shared" si="6"/>
        <v>89.41326530612244</v>
      </c>
      <c r="O23" s="23">
        <v>623</v>
      </c>
      <c r="P23" s="23">
        <v>547</v>
      </c>
      <c r="Q23" s="1096">
        <f t="shared" si="7"/>
        <v>87.80096308186197</v>
      </c>
    </row>
    <row r="24" spans="1:17" ht="12.75">
      <c r="A24" s="410">
        <v>17</v>
      </c>
      <c r="B24" s="448" t="s">
        <v>35</v>
      </c>
      <c r="C24" s="211"/>
      <c r="D24" s="23"/>
      <c r="E24" s="242" t="e">
        <f>SUM(D24*100/C24)</f>
        <v>#DIV/0!</v>
      </c>
      <c r="F24" s="23"/>
      <c r="G24" s="23"/>
      <c r="H24" s="456" t="e">
        <f>SUM(G24*100/F24)</f>
        <v>#DIV/0!</v>
      </c>
      <c r="I24" s="250">
        <v>1631</v>
      </c>
      <c r="J24" s="23">
        <v>1603</v>
      </c>
      <c r="K24" s="1044">
        <f t="shared" si="5"/>
        <v>98.28326180257511</v>
      </c>
      <c r="L24" s="23">
        <v>1817</v>
      </c>
      <c r="M24" s="23">
        <v>1653</v>
      </c>
      <c r="N24" s="1096">
        <f t="shared" si="6"/>
        <v>90.97413318657127</v>
      </c>
      <c r="O24" s="23">
        <v>1631</v>
      </c>
      <c r="P24" s="23">
        <v>1607</v>
      </c>
      <c r="Q24" s="1096">
        <f t="shared" si="7"/>
        <v>98.52851011649295</v>
      </c>
    </row>
    <row r="25" spans="1:17" ht="12.75">
      <c r="A25" s="410">
        <v>18</v>
      </c>
      <c r="B25" s="448" t="s">
        <v>36</v>
      </c>
      <c r="C25" s="211"/>
      <c r="D25" s="23"/>
      <c r="E25" s="242" t="e">
        <f>SUM(D25*100/C25)</f>
        <v>#DIV/0!</v>
      </c>
      <c r="F25" s="23"/>
      <c r="G25" s="23"/>
      <c r="H25" s="456" t="e">
        <f>SUM(G25*100/F25)</f>
        <v>#DIV/0!</v>
      </c>
      <c r="I25" s="56">
        <v>1985</v>
      </c>
      <c r="J25" s="6">
        <v>1648</v>
      </c>
      <c r="K25" s="1044">
        <f t="shared" si="5"/>
        <v>83.02267002518892</v>
      </c>
      <c r="L25" s="6">
        <v>1947</v>
      </c>
      <c r="M25" s="6">
        <v>1717</v>
      </c>
      <c r="N25" s="1096">
        <f t="shared" si="6"/>
        <v>88.1869542886492</v>
      </c>
      <c r="O25" s="6">
        <v>1985</v>
      </c>
      <c r="P25" s="6">
        <v>1554</v>
      </c>
      <c r="Q25" s="1096">
        <f t="shared" si="7"/>
        <v>78.28715365239294</v>
      </c>
    </row>
    <row r="26" spans="1:17" ht="12.75">
      <c r="A26" s="410">
        <v>19</v>
      </c>
      <c r="B26" s="448" t="s">
        <v>149</v>
      </c>
      <c r="C26" s="211"/>
      <c r="D26" s="23"/>
      <c r="E26" s="238" t="e">
        <f>+D26/C26*100</f>
        <v>#DIV/0!</v>
      </c>
      <c r="F26" s="23"/>
      <c r="G26" s="23"/>
      <c r="H26" s="305" t="e">
        <f>+G26/F26*100</f>
        <v>#DIV/0!</v>
      </c>
      <c r="I26" s="250">
        <v>1508</v>
      </c>
      <c r="J26" s="23">
        <v>1436</v>
      </c>
      <c r="K26" s="1044">
        <f t="shared" si="5"/>
        <v>95.22546419098144</v>
      </c>
      <c r="L26" s="23">
        <v>1598</v>
      </c>
      <c r="M26" s="23">
        <v>1049</v>
      </c>
      <c r="N26" s="1044">
        <f t="shared" si="6"/>
        <v>65.64455569461826</v>
      </c>
      <c r="O26" s="23">
        <v>1508</v>
      </c>
      <c r="P26" s="23">
        <v>1182</v>
      </c>
      <c r="Q26" s="1096">
        <f t="shared" si="7"/>
        <v>78.38196286472149</v>
      </c>
    </row>
    <row r="27" spans="1:17" ht="14.25" customHeight="1">
      <c r="A27" s="410">
        <v>20</v>
      </c>
      <c r="B27" s="448" t="s">
        <v>150</v>
      </c>
      <c r="C27" s="366"/>
      <c r="D27" s="78"/>
      <c r="E27" s="238" t="e">
        <f>+D27/C27*100</f>
        <v>#DIV/0!</v>
      </c>
      <c r="F27" s="78"/>
      <c r="G27" s="78"/>
      <c r="H27" s="305" t="e">
        <f>+G27/F27*100</f>
        <v>#DIV/0!</v>
      </c>
      <c r="I27" s="409">
        <v>1557</v>
      </c>
      <c r="J27" s="78">
        <v>1472</v>
      </c>
      <c r="K27" s="1044">
        <f t="shared" si="5"/>
        <v>94.5407835581246</v>
      </c>
      <c r="L27" s="78">
        <v>1653</v>
      </c>
      <c r="M27" s="78">
        <v>1645</v>
      </c>
      <c r="N27" s="1044">
        <f t="shared" si="6"/>
        <v>99.51603145795524</v>
      </c>
      <c r="O27" s="78">
        <v>1557</v>
      </c>
      <c r="P27" s="78">
        <v>1476</v>
      </c>
      <c r="Q27" s="1096">
        <f t="shared" si="7"/>
        <v>94.79768786127167</v>
      </c>
    </row>
    <row r="28" spans="1:17" ht="13.5" customHeight="1">
      <c r="A28" s="410">
        <v>21</v>
      </c>
      <c r="B28" s="448" t="s">
        <v>151</v>
      </c>
      <c r="C28" s="211"/>
      <c r="D28" s="23"/>
      <c r="E28" s="238" t="e">
        <f>+D28/C28*100</f>
        <v>#DIV/0!</v>
      </c>
      <c r="F28" s="23"/>
      <c r="G28" s="23"/>
      <c r="H28" s="305" t="e">
        <f>+G28/F28*100</f>
        <v>#DIV/0!</v>
      </c>
      <c r="I28" s="250">
        <v>1142</v>
      </c>
      <c r="J28" s="23">
        <v>1119</v>
      </c>
      <c r="K28" s="1044">
        <f t="shared" si="5"/>
        <v>97.98598949211909</v>
      </c>
      <c r="L28" s="23">
        <v>1254</v>
      </c>
      <c r="M28" s="23">
        <v>1190</v>
      </c>
      <c r="N28" s="1044">
        <f t="shared" si="6"/>
        <v>94.896331738437</v>
      </c>
      <c r="O28" s="23">
        <v>1142</v>
      </c>
      <c r="P28" s="23">
        <v>909</v>
      </c>
      <c r="Q28" s="1096">
        <f t="shared" si="7"/>
        <v>79.59719789842381</v>
      </c>
    </row>
    <row r="29" spans="1:17" ht="14.25" customHeight="1">
      <c r="A29" s="410">
        <v>22</v>
      </c>
      <c r="B29" s="448" t="s">
        <v>152</v>
      </c>
      <c r="C29" s="211"/>
      <c r="D29" s="23"/>
      <c r="E29" s="238" t="e">
        <f>+D29/C29*100</f>
        <v>#DIV/0!</v>
      </c>
      <c r="F29" s="23"/>
      <c r="G29" s="23"/>
      <c r="H29" s="305" t="e">
        <f>+G29/F29*100</f>
        <v>#DIV/0!</v>
      </c>
      <c r="I29" s="250">
        <v>2868</v>
      </c>
      <c r="J29" s="23">
        <v>2830</v>
      </c>
      <c r="K29" s="1044">
        <f t="shared" si="5"/>
        <v>98.67503486750348</v>
      </c>
      <c r="L29" s="23">
        <v>2499</v>
      </c>
      <c r="M29" s="23">
        <v>2335</v>
      </c>
      <c r="N29" s="1044">
        <f t="shared" si="6"/>
        <v>93.43737494997998</v>
      </c>
      <c r="O29" s="23">
        <v>2385</v>
      </c>
      <c r="P29" s="23">
        <v>2311</v>
      </c>
      <c r="Q29" s="1096">
        <f t="shared" si="7"/>
        <v>96.89727463312369</v>
      </c>
    </row>
    <row r="30" spans="1:17" ht="13.5" customHeight="1">
      <c r="A30" s="410">
        <v>23</v>
      </c>
      <c r="B30" s="448" t="s">
        <v>153</v>
      </c>
      <c r="C30" s="274"/>
      <c r="D30" s="70"/>
      <c r="E30" s="238" t="e">
        <f>+D30/C30*100</f>
        <v>#DIV/0!</v>
      </c>
      <c r="F30" s="70"/>
      <c r="G30" s="70"/>
      <c r="H30" s="305" t="e">
        <f>+G30/F30*100</f>
        <v>#DIV/0!</v>
      </c>
      <c r="I30" s="351">
        <v>1412</v>
      </c>
      <c r="J30" s="70">
        <v>1350</v>
      </c>
      <c r="K30" s="1044">
        <f t="shared" si="5"/>
        <v>95.60906515580736</v>
      </c>
      <c r="L30" s="70">
        <v>1520</v>
      </c>
      <c r="M30" s="70">
        <v>1394</v>
      </c>
      <c r="N30" s="1044">
        <f t="shared" si="6"/>
        <v>91.71052631578948</v>
      </c>
      <c r="O30" s="70">
        <v>1412</v>
      </c>
      <c r="P30" s="70">
        <v>1329</v>
      </c>
      <c r="Q30" s="1096">
        <f t="shared" si="7"/>
        <v>94.12181303116147</v>
      </c>
    </row>
    <row r="31" spans="1:17" ht="14.25" customHeight="1">
      <c r="A31" s="410">
        <v>24</v>
      </c>
      <c r="B31" s="448" t="s">
        <v>154</v>
      </c>
      <c r="C31" s="211"/>
      <c r="D31" s="23"/>
      <c r="E31" s="242" t="e">
        <f>SUM(D31*100/C31)</f>
        <v>#DIV/0!</v>
      </c>
      <c r="F31" s="23"/>
      <c r="G31" s="23"/>
      <c r="H31" s="456" t="e">
        <f>SUM(G31*100/F31)</f>
        <v>#DIV/0!</v>
      </c>
      <c r="I31" s="250">
        <v>6158</v>
      </c>
      <c r="J31" s="23">
        <v>5588</v>
      </c>
      <c r="K31" s="1044">
        <f t="shared" si="5"/>
        <v>90.74374797012017</v>
      </c>
      <c r="L31" s="6">
        <v>6136</v>
      </c>
      <c r="M31" s="6">
        <v>4832</v>
      </c>
      <c r="N31" s="1044">
        <f t="shared" si="6"/>
        <v>78.748370273794</v>
      </c>
      <c r="O31" s="6">
        <v>6155</v>
      </c>
      <c r="P31" s="6">
        <v>5300</v>
      </c>
      <c r="Q31" s="1096">
        <f t="shared" si="7"/>
        <v>86.10885458976442</v>
      </c>
    </row>
    <row r="32" spans="1:17" ht="12.75">
      <c r="A32" s="410">
        <v>25</v>
      </c>
      <c r="B32" s="448" t="s">
        <v>37</v>
      </c>
      <c r="C32" s="211"/>
      <c r="D32" s="23"/>
      <c r="E32" s="242" t="e">
        <f>SUM(D32*100/C32)</f>
        <v>#DIV/0!</v>
      </c>
      <c r="F32" s="23"/>
      <c r="G32" s="23"/>
      <c r="H32" s="456" t="e">
        <f>SUM(G32*100/F32)</f>
        <v>#DIV/0!</v>
      </c>
      <c r="I32" s="1339">
        <v>2761</v>
      </c>
      <c r="J32" s="6">
        <v>2433</v>
      </c>
      <c r="K32" s="1044">
        <f t="shared" si="5"/>
        <v>88.12024628757696</v>
      </c>
      <c r="L32" s="6">
        <v>2817</v>
      </c>
      <c r="M32" s="6">
        <v>2388</v>
      </c>
      <c r="N32" s="1044">
        <f t="shared" si="6"/>
        <v>84.77103301384452</v>
      </c>
      <c r="O32" s="6">
        <v>2761</v>
      </c>
      <c r="P32" s="6">
        <v>2261</v>
      </c>
      <c r="Q32" s="1096">
        <f t="shared" si="7"/>
        <v>81.89061934081855</v>
      </c>
    </row>
    <row r="33" spans="1:17" ht="18.75" customHeight="1">
      <c r="A33" s="1620" t="s">
        <v>1</v>
      </c>
      <c r="B33" s="1636"/>
      <c r="C33" s="389">
        <f>SUM(C8:C25)</f>
        <v>0</v>
      </c>
      <c r="D33" s="243">
        <f>SUM(D8:D25)</f>
        <v>0</v>
      </c>
      <c r="E33" s="244" t="e">
        <f>+D33/C33*100</f>
        <v>#DIV/0!</v>
      </c>
      <c r="F33" s="243">
        <f>SUM(F8:F25)</f>
        <v>0</v>
      </c>
      <c r="G33" s="243">
        <f>SUM(G8:G25)</f>
        <v>0</v>
      </c>
      <c r="H33" s="457" t="e">
        <f>+G33/F33*100</f>
        <v>#DIV/0!</v>
      </c>
      <c r="I33" s="459">
        <f>SUM(I8:I25)</f>
        <v>48833</v>
      </c>
      <c r="J33" s="243">
        <f>SUM(J8:J25)</f>
        <v>43415</v>
      </c>
      <c r="K33" s="1094">
        <f>+J33/I33*100</f>
        <v>88.90504372043495</v>
      </c>
      <c r="L33" s="243">
        <f>SUM(L8:L25)</f>
        <v>48901</v>
      </c>
      <c r="M33" s="243">
        <f>SUM(M8:M25)</f>
        <v>35233</v>
      </c>
      <c r="N33" s="1094">
        <f>+M33/L33*100</f>
        <v>72.04965133637349</v>
      </c>
      <c r="O33" s="213">
        <f>SUM(O8:O8:O25)</f>
        <v>48572</v>
      </c>
      <c r="P33" s="213">
        <f>SUM(P8:P8:P25)</f>
        <v>41111</v>
      </c>
      <c r="Q33" s="1337">
        <f t="shared" si="7"/>
        <v>84.63929836119574</v>
      </c>
    </row>
    <row r="34" spans="1:17" ht="12.75">
      <c r="A34" s="1620" t="s">
        <v>2</v>
      </c>
      <c r="B34" s="1636"/>
      <c r="C34" s="389">
        <f>SUM(C26:C32)</f>
        <v>0</v>
      </c>
      <c r="D34" s="243">
        <f>SUM(D26:D32)</f>
        <v>0</v>
      </c>
      <c r="E34" s="244" t="e">
        <f>+D34/C34*100</f>
        <v>#DIV/0!</v>
      </c>
      <c r="F34" s="243">
        <f>SUM(F26:F32)</f>
        <v>0</v>
      </c>
      <c r="G34" s="243">
        <f>SUM(G26:G32)</f>
        <v>0</v>
      </c>
      <c r="H34" s="457" t="e">
        <f>+G34/F34*100</f>
        <v>#DIV/0!</v>
      </c>
      <c r="I34" s="459">
        <f>SUM(I26:I32)</f>
        <v>17406</v>
      </c>
      <c r="J34" s="243">
        <f>SUM(J26:J32)</f>
        <v>16228</v>
      </c>
      <c r="K34" s="1094">
        <f>+J34/I34*100</f>
        <v>93.23221877513501</v>
      </c>
      <c r="L34" s="243">
        <f>SUM(L26:L32)</f>
        <v>17477</v>
      </c>
      <c r="M34" s="243">
        <f>SUM(M26:M32)</f>
        <v>14833</v>
      </c>
      <c r="N34" s="1094">
        <f>+M34/L34*100</f>
        <v>84.8715454597471</v>
      </c>
      <c r="O34" s="213">
        <f>SUM(O26:O32)</f>
        <v>16920</v>
      </c>
      <c r="P34" s="213">
        <f>SUM(P26:P32)</f>
        <v>14768</v>
      </c>
      <c r="Q34" s="1337">
        <f t="shared" si="7"/>
        <v>87.28132387706856</v>
      </c>
    </row>
    <row r="35" spans="1:17" ht="16.5" customHeight="1" thickBot="1">
      <c r="A35" s="1622" t="s">
        <v>0</v>
      </c>
      <c r="B35" s="1637"/>
      <c r="C35" s="389">
        <f>+C34+C33</f>
        <v>0</v>
      </c>
      <c r="D35" s="243">
        <f>+D34+D33</f>
        <v>0</v>
      </c>
      <c r="E35" s="244" t="e">
        <f>+D35/C35*100</f>
        <v>#DIV/0!</v>
      </c>
      <c r="F35" s="243">
        <f>+F34+F33</f>
        <v>0</v>
      </c>
      <c r="G35" s="243">
        <f>+G34+G33</f>
        <v>0</v>
      </c>
      <c r="H35" s="457" t="e">
        <f>+G35/F35*100</f>
        <v>#DIV/0!</v>
      </c>
      <c r="I35" s="401">
        <f>+I34+I33</f>
        <v>66239</v>
      </c>
      <c r="J35" s="402">
        <f>+J34+J33</f>
        <v>59643</v>
      </c>
      <c r="K35" s="1340">
        <f>+J35/I35*100</f>
        <v>90.04212020108999</v>
      </c>
      <c r="L35" s="402">
        <f>+L34+L33</f>
        <v>66378</v>
      </c>
      <c r="M35" s="402">
        <f>+M34+M33</f>
        <v>50066</v>
      </c>
      <c r="N35" s="1340">
        <f>+M35/L35*100</f>
        <v>75.42559281689716</v>
      </c>
      <c r="O35" s="370">
        <f>+O33+O34</f>
        <v>65492</v>
      </c>
      <c r="P35" s="370">
        <f>+P33+P34</f>
        <v>55879</v>
      </c>
      <c r="Q35" s="1341">
        <f t="shared" si="7"/>
        <v>85.32187137360289</v>
      </c>
    </row>
    <row r="36" spans="3:14" ht="12.75">
      <c r="C36" s="16"/>
      <c r="D36" s="16"/>
      <c r="E36" s="93"/>
      <c r="F36" s="16"/>
      <c r="G36" s="16"/>
      <c r="H36" s="93"/>
      <c r="I36" s="16"/>
      <c r="J36" s="16"/>
      <c r="K36" s="93"/>
      <c r="L36" s="16"/>
      <c r="M36" s="16"/>
      <c r="N36" s="93"/>
    </row>
    <row r="37" spans="10:14" ht="12.75">
      <c r="J37" s="7"/>
      <c r="K37"/>
      <c r="N37"/>
    </row>
    <row r="38" spans="11:14" ht="12.75">
      <c r="K38"/>
      <c r="N38"/>
    </row>
    <row r="39" spans="5:14" ht="12.75">
      <c r="E39"/>
      <c r="F39" s="15"/>
      <c r="H39"/>
      <c r="I39" s="15"/>
      <c r="K39"/>
      <c r="L39" s="15"/>
      <c r="N39"/>
    </row>
    <row r="40" spans="5:14" ht="12.75">
      <c r="E40"/>
      <c r="F40" s="15"/>
      <c r="H40"/>
      <c r="I40" s="15"/>
      <c r="K40"/>
      <c r="L40" s="15"/>
      <c r="N40"/>
    </row>
  </sheetData>
  <sheetProtection/>
  <mergeCells count="12">
    <mergeCell ref="A1:N2"/>
    <mergeCell ref="B6:B7"/>
    <mergeCell ref="C6:E6"/>
    <mergeCell ref="F6:H6"/>
    <mergeCell ref="I6:K6"/>
    <mergeCell ref="L6:N6"/>
    <mergeCell ref="A3:Q5"/>
    <mergeCell ref="O6:Q6"/>
    <mergeCell ref="A33:B33"/>
    <mergeCell ref="A34:B34"/>
    <mergeCell ref="A35:B35"/>
    <mergeCell ref="A6:A7"/>
  </mergeCells>
  <printOptions horizontalCentered="1" verticalCentered="1"/>
  <pageMargins left="0.75" right="0.75" top="1" bottom="1" header="0.5" footer="0.5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44"/>
  <sheetViews>
    <sheetView zoomScalePageLayoutView="0" workbookViewId="0" topLeftCell="A56">
      <selection activeCell="W148" sqref="W148"/>
    </sheetView>
  </sheetViews>
  <sheetFormatPr defaultColWidth="9.140625" defaultRowHeight="12.75"/>
  <cols>
    <col min="1" max="1" width="4.57421875" style="50" customWidth="1"/>
    <col min="2" max="2" width="18.8515625" style="0" customWidth="1"/>
    <col min="3" max="4" width="7.8515625" style="0" hidden="1" customWidth="1"/>
    <col min="5" max="5" width="6.7109375" style="15" hidden="1" customWidth="1"/>
    <col min="6" max="6" width="6.8515625" style="0" hidden="1" customWidth="1"/>
    <col min="7" max="7" width="6.7109375" style="0" hidden="1" customWidth="1"/>
    <col min="8" max="8" width="5.421875" style="15" hidden="1" customWidth="1"/>
    <col min="9" max="9" width="7.57421875" style="0" customWidth="1"/>
    <col min="10" max="10" width="7.7109375" style="0" customWidth="1"/>
    <col min="11" max="11" width="7.421875" style="15" customWidth="1"/>
    <col min="12" max="12" width="7.00390625" style="0" customWidth="1"/>
    <col min="13" max="13" width="7.8515625" style="0" customWidth="1"/>
    <col min="14" max="14" width="7.57421875" style="15" customWidth="1"/>
    <col min="15" max="15" width="8.8515625" style="0" customWidth="1"/>
  </cols>
  <sheetData>
    <row r="1" spans="1:14" ht="12.75" customHeight="1" hidden="1">
      <c r="A1" s="1526" t="s">
        <v>562</v>
      </c>
      <c r="B1" s="1526"/>
      <c r="C1" s="1526"/>
      <c r="D1" s="1526"/>
      <c r="E1" s="1526"/>
      <c r="F1" s="1526"/>
      <c r="G1" s="1526"/>
      <c r="H1" s="1526"/>
      <c r="I1" s="1526"/>
      <c r="J1" s="1526"/>
      <c r="K1" s="1526"/>
      <c r="L1" s="1526"/>
      <c r="M1" s="1526"/>
      <c r="N1" s="1526"/>
    </row>
    <row r="2" spans="1:17" ht="16.5" customHeight="1">
      <c r="A2" s="1578" t="s">
        <v>754</v>
      </c>
      <c r="B2" s="1578"/>
      <c r="C2" s="1578"/>
      <c r="D2" s="1578"/>
      <c r="E2" s="1578"/>
      <c r="F2" s="1578"/>
      <c r="G2" s="1578"/>
      <c r="H2" s="1578"/>
      <c r="I2" s="1578"/>
      <c r="J2" s="1578"/>
      <c r="K2" s="1578"/>
      <c r="L2" s="1578"/>
      <c r="M2" s="1578"/>
      <c r="N2" s="1578"/>
      <c r="O2" s="1578"/>
      <c r="P2" s="1578"/>
      <c r="Q2" s="1578"/>
    </row>
    <row r="3" spans="1:17" ht="12.75" customHeight="1">
      <c r="A3" s="1578"/>
      <c r="B3" s="1578"/>
      <c r="C3" s="1578"/>
      <c r="D3" s="1578"/>
      <c r="E3" s="1578"/>
      <c r="F3" s="1578"/>
      <c r="G3" s="1578"/>
      <c r="H3" s="1578"/>
      <c r="I3" s="1578"/>
      <c r="J3" s="1578"/>
      <c r="K3" s="1578"/>
      <c r="L3" s="1578"/>
      <c r="M3" s="1578"/>
      <c r="N3" s="1578"/>
      <c r="O3" s="1578"/>
      <c r="P3" s="1578"/>
      <c r="Q3" s="1578"/>
    </row>
    <row r="4" spans="1:17" ht="13.5" customHeight="1" thickBot="1">
      <c r="A4" s="1578"/>
      <c r="B4" s="1578"/>
      <c r="C4" s="1578"/>
      <c r="D4" s="1578"/>
      <c r="E4" s="1578"/>
      <c r="F4" s="1578"/>
      <c r="G4" s="1578"/>
      <c r="H4" s="1578"/>
      <c r="I4" s="1578"/>
      <c r="J4" s="1578"/>
      <c r="K4" s="1578"/>
      <c r="L4" s="1578"/>
      <c r="M4" s="1578"/>
      <c r="N4" s="1578"/>
      <c r="O4" s="1578"/>
      <c r="P4" s="1578"/>
      <c r="Q4" s="1578"/>
    </row>
    <row r="5" spans="1:17" ht="18" customHeight="1" thickBot="1">
      <c r="A5" s="1652" t="s">
        <v>597</v>
      </c>
      <c r="B5" s="1640" t="s">
        <v>136</v>
      </c>
      <c r="C5" s="1556" t="s">
        <v>588</v>
      </c>
      <c r="D5" s="1505"/>
      <c r="E5" s="1505"/>
      <c r="F5" s="1654" t="s">
        <v>589</v>
      </c>
      <c r="G5" s="1505"/>
      <c r="H5" s="1655"/>
      <c r="I5" s="1645" t="s">
        <v>671</v>
      </c>
      <c r="J5" s="1646"/>
      <c r="K5" s="1647"/>
      <c r="L5" s="1645" t="s">
        <v>672</v>
      </c>
      <c r="M5" s="1646"/>
      <c r="N5" s="1647"/>
      <c r="O5" s="1633" t="s">
        <v>782</v>
      </c>
      <c r="P5" s="1634"/>
      <c r="Q5" s="1635"/>
    </row>
    <row r="6" spans="1:17" ht="29.25" customHeight="1" thickBot="1">
      <c r="A6" s="1653"/>
      <c r="B6" s="1641"/>
      <c r="C6" s="458" t="s">
        <v>42</v>
      </c>
      <c r="D6" s="9" t="s">
        <v>43</v>
      </c>
      <c r="E6" s="10" t="s">
        <v>5</v>
      </c>
      <c r="F6" s="9" t="s">
        <v>42</v>
      </c>
      <c r="G6" s="9" t="s">
        <v>44</v>
      </c>
      <c r="H6" s="455" t="s">
        <v>5</v>
      </c>
      <c r="I6" s="875" t="s">
        <v>42</v>
      </c>
      <c r="J6" s="876" t="s">
        <v>142</v>
      </c>
      <c r="K6" s="986" t="s">
        <v>687</v>
      </c>
      <c r="L6" s="875" t="s">
        <v>42</v>
      </c>
      <c r="M6" s="876" t="s">
        <v>142</v>
      </c>
      <c r="N6" s="986" t="s">
        <v>687</v>
      </c>
      <c r="O6" s="587" t="s">
        <v>42</v>
      </c>
      <c r="P6" s="591" t="s">
        <v>142</v>
      </c>
      <c r="Q6" s="1057" t="s">
        <v>687</v>
      </c>
    </row>
    <row r="7" spans="1:17" ht="12.75">
      <c r="A7" s="599">
        <v>1</v>
      </c>
      <c r="B7" s="600" t="s">
        <v>527</v>
      </c>
      <c r="C7" s="211"/>
      <c r="D7" s="23"/>
      <c r="E7" s="238" t="e">
        <f aca="true" t="shared" si="0" ref="E7:E38">+D7/C7*100</f>
        <v>#DIV/0!</v>
      </c>
      <c r="F7" s="23"/>
      <c r="G7" s="23"/>
      <c r="H7" s="305" t="e">
        <f aca="true" t="shared" si="1" ref="H7:H22">+G7/F7*100</f>
        <v>#DIV/0!</v>
      </c>
      <c r="I7" s="339">
        <v>1810</v>
      </c>
      <c r="J7" s="235">
        <v>1572</v>
      </c>
      <c r="K7" s="980">
        <f aca="true" t="shared" si="2" ref="K7:K70">+J7/I7*100</f>
        <v>86.85082872928177</v>
      </c>
      <c r="L7" s="880">
        <v>1800</v>
      </c>
      <c r="M7" s="55">
        <v>643</v>
      </c>
      <c r="N7" s="1015">
        <f aca="true" t="shared" si="3" ref="N7:N22">+M7/L7*100</f>
        <v>35.72222222222222</v>
      </c>
      <c r="O7" s="880">
        <v>1810</v>
      </c>
      <c r="P7" s="55">
        <v>1570</v>
      </c>
      <c r="Q7" s="1015">
        <f aca="true" t="shared" si="4" ref="Q7:Q22">+P7/O7*100</f>
        <v>86.74033149171271</v>
      </c>
    </row>
    <row r="8" spans="1:17" ht="12.75">
      <c r="A8" s="467">
        <v>2</v>
      </c>
      <c r="B8" s="468" t="s">
        <v>528</v>
      </c>
      <c r="C8" s="211"/>
      <c r="D8" s="23"/>
      <c r="E8" s="238" t="e">
        <f t="shared" si="0"/>
        <v>#DIV/0!</v>
      </c>
      <c r="F8" s="23"/>
      <c r="G8" s="23"/>
      <c r="H8" s="305" t="e">
        <f t="shared" si="1"/>
        <v>#DIV/0!</v>
      </c>
      <c r="I8" s="250">
        <v>816</v>
      </c>
      <c r="J8" s="23">
        <v>504</v>
      </c>
      <c r="K8" s="980">
        <f t="shared" si="2"/>
        <v>61.76470588235294</v>
      </c>
      <c r="L8" s="56">
        <v>727</v>
      </c>
      <c r="M8" s="6">
        <v>51</v>
      </c>
      <c r="N8" s="990">
        <f t="shared" si="3"/>
        <v>7.015130674002751</v>
      </c>
      <c r="O8" s="233">
        <v>816</v>
      </c>
      <c r="P8" s="47">
        <v>511</v>
      </c>
      <c r="Q8" s="990">
        <f t="shared" si="4"/>
        <v>62.622549019607845</v>
      </c>
    </row>
    <row r="9" spans="1:17" ht="12.75">
      <c r="A9" s="467">
        <v>3</v>
      </c>
      <c r="B9" s="469" t="s">
        <v>202</v>
      </c>
      <c r="C9" s="211"/>
      <c r="D9" s="23"/>
      <c r="E9" s="238" t="e">
        <f t="shared" si="0"/>
        <v>#DIV/0!</v>
      </c>
      <c r="F9" s="23"/>
      <c r="G9" s="23"/>
      <c r="H9" s="305" t="e">
        <f t="shared" si="1"/>
        <v>#DIV/0!</v>
      </c>
      <c r="I9" s="879">
        <v>2100</v>
      </c>
      <c r="J9" s="877">
        <v>1382</v>
      </c>
      <c r="K9" s="980">
        <f t="shared" si="2"/>
        <v>65.80952380952381</v>
      </c>
      <c r="L9" s="881">
        <v>2000</v>
      </c>
      <c r="M9" s="321">
        <v>577</v>
      </c>
      <c r="N9" s="990">
        <f t="shared" si="3"/>
        <v>28.849999999999998</v>
      </c>
      <c r="O9" s="715">
        <v>2100</v>
      </c>
      <c r="P9" s="716">
        <v>1382</v>
      </c>
      <c r="Q9" s="990">
        <f t="shared" si="4"/>
        <v>65.80952380952381</v>
      </c>
    </row>
    <row r="10" spans="1:17" ht="12.75">
      <c r="A10" s="467">
        <v>4</v>
      </c>
      <c r="B10" s="469" t="s">
        <v>529</v>
      </c>
      <c r="C10" s="211"/>
      <c r="D10" s="23"/>
      <c r="E10" s="238" t="e">
        <f t="shared" si="0"/>
        <v>#DIV/0!</v>
      </c>
      <c r="F10" s="23"/>
      <c r="G10" s="23"/>
      <c r="H10" s="305" t="e">
        <f t="shared" si="1"/>
        <v>#DIV/0!</v>
      </c>
      <c r="I10" s="250">
        <v>2300</v>
      </c>
      <c r="J10" s="23">
        <v>1864</v>
      </c>
      <c r="K10" s="980">
        <f t="shared" si="2"/>
        <v>81.04347826086956</v>
      </c>
      <c r="L10" s="56">
        <v>2174</v>
      </c>
      <c r="M10" s="6">
        <v>1045</v>
      </c>
      <c r="N10" s="990">
        <f t="shared" si="3"/>
        <v>48.06807727690892</v>
      </c>
      <c r="O10" s="233">
        <v>2400</v>
      </c>
      <c r="P10" s="47">
        <v>1801</v>
      </c>
      <c r="Q10" s="990">
        <f t="shared" si="4"/>
        <v>75.04166666666666</v>
      </c>
    </row>
    <row r="11" spans="1:17" ht="12.75" customHeight="1">
      <c r="A11" s="467">
        <v>5</v>
      </c>
      <c r="B11" s="469" t="s">
        <v>530</v>
      </c>
      <c r="C11" s="211"/>
      <c r="D11" s="23"/>
      <c r="E11" s="238" t="e">
        <f t="shared" si="0"/>
        <v>#DIV/0!</v>
      </c>
      <c r="F11" s="23"/>
      <c r="G11" s="23"/>
      <c r="H11" s="305" t="e">
        <f t="shared" si="1"/>
        <v>#DIV/0!</v>
      </c>
      <c r="I11" s="250">
        <v>2600</v>
      </c>
      <c r="J11" s="23">
        <v>2166</v>
      </c>
      <c r="K11" s="980">
        <f t="shared" si="2"/>
        <v>83.3076923076923</v>
      </c>
      <c r="L11" s="56">
        <v>1956</v>
      </c>
      <c r="M11" s="6">
        <v>626</v>
      </c>
      <c r="N11" s="990">
        <f t="shared" si="3"/>
        <v>32.0040899795501</v>
      </c>
      <c r="O11" s="233">
        <v>2674</v>
      </c>
      <c r="P11" s="47">
        <v>2223</v>
      </c>
      <c r="Q11" s="990">
        <f t="shared" si="4"/>
        <v>83.1338818249813</v>
      </c>
    </row>
    <row r="12" spans="1:17" ht="12.75" customHeight="1">
      <c r="A12" s="467">
        <v>6</v>
      </c>
      <c r="B12" s="469" t="s">
        <v>531</v>
      </c>
      <c r="C12" s="211"/>
      <c r="D12" s="23"/>
      <c r="E12" s="238" t="e">
        <f t="shared" si="0"/>
        <v>#DIV/0!</v>
      </c>
      <c r="F12" s="23"/>
      <c r="G12" s="23"/>
      <c r="H12" s="305" t="e">
        <f t="shared" si="1"/>
        <v>#DIV/0!</v>
      </c>
      <c r="I12" s="250">
        <v>2002</v>
      </c>
      <c r="J12" s="23">
        <v>1590</v>
      </c>
      <c r="K12" s="980">
        <f t="shared" si="2"/>
        <v>79.42057942057941</v>
      </c>
      <c r="L12" s="56">
        <v>1571</v>
      </c>
      <c r="M12" s="6">
        <v>1195</v>
      </c>
      <c r="N12" s="990">
        <f t="shared" si="3"/>
        <v>76.06619987269255</v>
      </c>
      <c r="O12" s="233">
        <v>2002</v>
      </c>
      <c r="P12" s="622">
        <v>1490</v>
      </c>
      <c r="Q12" s="990">
        <f t="shared" si="4"/>
        <v>74.42557442557442</v>
      </c>
    </row>
    <row r="13" spans="1:17" ht="12.75">
      <c r="A13" s="467">
        <v>7</v>
      </c>
      <c r="B13" s="469" t="s">
        <v>591</v>
      </c>
      <c r="C13" s="211"/>
      <c r="D13" s="23"/>
      <c r="E13" s="238" t="e">
        <f t="shared" si="0"/>
        <v>#DIV/0!</v>
      </c>
      <c r="F13" s="23"/>
      <c r="G13" s="23"/>
      <c r="H13" s="305" t="e">
        <f t="shared" si="1"/>
        <v>#DIV/0!</v>
      </c>
      <c r="I13" s="250">
        <v>450</v>
      </c>
      <c r="J13" s="23">
        <v>363</v>
      </c>
      <c r="K13" s="980">
        <f t="shared" si="2"/>
        <v>80.66666666666666</v>
      </c>
      <c r="L13" s="56">
        <v>370</v>
      </c>
      <c r="M13" s="6">
        <v>263</v>
      </c>
      <c r="N13" s="990">
        <f t="shared" si="3"/>
        <v>71.08108108108108</v>
      </c>
      <c r="O13" s="233">
        <v>450</v>
      </c>
      <c r="P13" s="47">
        <v>347</v>
      </c>
      <c r="Q13" s="990">
        <f t="shared" si="4"/>
        <v>77.11111111111111</v>
      </c>
    </row>
    <row r="14" spans="1:17" ht="12.75">
      <c r="A14" s="467">
        <v>8</v>
      </c>
      <c r="B14" s="469" t="s">
        <v>592</v>
      </c>
      <c r="C14" s="358"/>
      <c r="D14" s="76"/>
      <c r="E14" s="238" t="e">
        <f t="shared" si="0"/>
        <v>#DIV/0!</v>
      </c>
      <c r="F14" s="23"/>
      <c r="G14" s="76"/>
      <c r="H14" s="305" t="e">
        <f t="shared" si="1"/>
        <v>#DIV/0!</v>
      </c>
      <c r="I14" s="250">
        <v>550</v>
      </c>
      <c r="J14" s="23">
        <v>412</v>
      </c>
      <c r="K14" s="980">
        <f t="shared" si="2"/>
        <v>74.90909090909092</v>
      </c>
      <c r="L14" s="56">
        <v>486</v>
      </c>
      <c r="M14" s="6">
        <v>298</v>
      </c>
      <c r="N14" s="990">
        <f t="shared" si="3"/>
        <v>61.31687242798354</v>
      </c>
      <c r="O14" s="233">
        <v>550</v>
      </c>
      <c r="P14" s="47">
        <v>420</v>
      </c>
      <c r="Q14" s="990">
        <f t="shared" si="4"/>
        <v>76.36363636363637</v>
      </c>
    </row>
    <row r="15" spans="1:17" ht="12.75">
      <c r="A15" s="467">
        <v>9</v>
      </c>
      <c r="B15" s="470" t="s">
        <v>532</v>
      </c>
      <c r="C15" s="211"/>
      <c r="D15" s="23"/>
      <c r="E15" s="238" t="e">
        <f t="shared" si="0"/>
        <v>#DIV/0!</v>
      </c>
      <c r="F15" s="23"/>
      <c r="G15" s="23"/>
      <c r="H15" s="305" t="e">
        <f t="shared" si="1"/>
        <v>#DIV/0!</v>
      </c>
      <c r="I15" s="474">
        <v>2062</v>
      </c>
      <c r="J15" s="318">
        <v>1662</v>
      </c>
      <c r="K15" s="980">
        <f t="shared" si="2"/>
        <v>80.60135790494665</v>
      </c>
      <c r="L15" s="56">
        <v>1774</v>
      </c>
      <c r="M15" s="6">
        <v>1069</v>
      </c>
      <c r="N15" s="990">
        <f t="shared" si="3"/>
        <v>60.25930101465614</v>
      </c>
      <c r="O15" s="56">
        <v>2062</v>
      </c>
      <c r="P15" s="6">
        <v>1607</v>
      </c>
      <c r="Q15" s="990">
        <f t="shared" si="4"/>
        <v>77.93404461687682</v>
      </c>
    </row>
    <row r="16" spans="1:17" ht="12.75">
      <c r="A16" s="467">
        <v>10</v>
      </c>
      <c r="B16" s="469" t="s">
        <v>206</v>
      </c>
      <c r="C16" s="211"/>
      <c r="D16" s="23"/>
      <c r="E16" s="238" t="e">
        <f t="shared" si="0"/>
        <v>#DIV/0!</v>
      </c>
      <c r="F16" s="23"/>
      <c r="G16" s="23"/>
      <c r="H16" s="305" t="e">
        <f t="shared" si="1"/>
        <v>#DIV/0!</v>
      </c>
      <c r="I16" s="250">
        <v>550</v>
      </c>
      <c r="J16" s="23">
        <v>547</v>
      </c>
      <c r="K16" s="980">
        <f t="shared" si="2"/>
        <v>99.45454545454545</v>
      </c>
      <c r="L16" s="56">
        <v>650</v>
      </c>
      <c r="M16" s="6">
        <v>646</v>
      </c>
      <c r="N16" s="990">
        <f t="shared" si="3"/>
        <v>99.38461538461539</v>
      </c>
      <c r="O16" s="56">
        <v>550</v>
      </c>
      <c r="P16" s="6">
        <v>539</v>
      </c>
      <c r="Q16" s="990">
        <f t="shared" si="4"/>
        <v>98</v>
      </c>
    </row>
    <row r="17" spans="1:17" ht="12.75">
      <c r="A17" s="467">
        <v>11</v>
      </c>
      <c r="B17" s="469" t="s">
        <v>533</v>
      </c>
      <c r="C17" s="211"/>
      <c r="D17" s="149"/>
      <c r="E17" s="238" t="e">
        <f t="shared" si="0"/>
        <v>#DIV/0!</v>
      </c>
      <c r="F17" s="149"/>
      <c r="G17" s="149"/>
      <c r="H17" s="305" t="e">
        <f t="shared" si="1"/>
        <v>#DIV/0!</v>
      </c>
      <c r="I17" s="250">
        <v>800</v>
      </c>
      <c r="J17" s="23">
        <v>732</v>
      </c>
      <c r="K17" s="980">
        <f t="shared" si="2"/>
        <v>91.5</v>
      </c>
      <c r="L17" s="572">
        <v>140</v>
      </c>
      <c r="M17" s="317">
        <v>89</v>
      </c>
      <c r="N17" s="990">
        <f t="shared" si="3"/>
        <v>63.57142857142857</v>
      </c>
      <c r="O17" s="56">
        <v>800</v>
      </c>
      <c r="P17" s="6">
        <v>711</v>
      </c>
      <c r="Q17" s="990">
        <f t="shared" si="4"/>
        <v>88.875</v>
      </c>
    </row>
    <row r="18" spans="1:17" ht="12.75">
      <c r="A18" s="467">
        <v>12</v>
      </c>
      <c r="B18" s="468" t="s">
        <v>207</v>
      </c>
      <c r="C18" s="211"/>
      <c r="D18" s="23"/>
      <c r="E18" s="238" t="e">
        <f t="shared" si="0"/>
        <v>#DIV/0!</v>
      </c>
      <c r="F18" s="23"/>
      <c r="G18" s="23"/>
      <c r="H18" s="305" t="e">
        <f t="shared" si="1"/>
        <v>#DIV/0!</v>
      </c>
      <c r="I18" s="250">
        <v>500</v>
      </c>
      <c r="J18" s="23">
        <v>491</v>
      </c>
      <c r="K18" s="980">
        <f t="shared" si="2"/>
        <v>98.2</v>
      </c>
      <c r="L18" s="56">
        <v>576</v>
      </c>
      <c r="M18" s="6">
        <v>414</v>
      </c>
      <c r="N18" s="990">
        <f t="shared" si="3"/>
        <v>71.875</v>
      </c>
      <c r="O18" s="56">
        <v>500</v>
      </c>
      <c r="P18" s="6">
        <v>454</v>
      </c>
      <c r="Q18" s="990">
        <f t="shared" si="4"/>
        <v>90.8</v>
      </c>
    </row>
    <row r="19" spans="1:17" ht="12.75" customHeight="1">
      <c r="A19" s="467">
        <v>13</v>
      </c>
      <c r="B19" s="469" t="s">
        <v>205</v>
      </c>
      <c r="C19" s="211"/>
      <c r="D19" s="23"/>
      <c r="E19" s="238" t="e">
        <f t="shared" si="0"/>
        <v>#DIV/0!</v>
      </c>
      <c r="F19" s="23"/>
      <c r="G19" s="23"/>
      <c r="H19" s="305" t="e">
        <f t="shared" si="1"/>
        <v>#DIV/0!</v>
      </c>
      <c r="I19" s="250">
        <v>565</v>
      </c>
      <c r="J19" s="23">
        <v>562</v>
      </c>
      <c r="K19" s="980">
        <f t="shared" si="2"/>
        <v>99.46902654867257</v>
      </c>
      <c r="L19" s="56">
        <v>564</v>
      </c>
      <c r="M19" s="6">
        <v>485</v>
      </c>
      <c r="N19" s="990">
        <f t="shared" si="3"/>
        <v>85.99290780141844</v>
      </c>
      <c r="O19" s="56">
        <v>565</v>
      </c>
      <c r="P19" s="6">
        <v>562</v>
      </c>
      <c r="Q19" s="990">
        <f t="shared" si="4"/>
        <v>99.46902654867257</v>
      </c>
    </row>
    <row r="20" spans="1:17" ht="12.75">
      <c r="A20" s="467">
        <v>14</v>
      </c>
      <c r="B20" s="468" t="s">
        <v>203</v>
      </c>
      <c r="C20" s="211"/>
      <c r="D20" s="23"/>
      <c r="E20" s="238" t="e">
        <f t="shared" si="0"/>
        <v>#DIV/0!</v>
      </c>
      <c r="F20" s="23"/>
      <c r="G20" s="23"/>
      <c r="H20" s="305" t="e">
        <f t="shared" si="1"/>
        <v>#DIV/0!</v>
      </c>
      <c r="I20" s="250">
        <v>165</v>
      </c>
      <c r="J20" s="23">
        <v>159</v>
      </c>
      <c r="K20" s="980">
        <f t="shared" si="2"/>
        <v>96.36363636363636</v>
      </c>
      <c r="L20" s="56">
        <v>175</v>
      </c>
      <c r="M20" s="6">
        <v>94</v>
      </c>
      <c r="N20" s="990">
        <f t="shared" si="3"/>
        <v>53.714285714285715</v>
      </c>
      <c r="O20" s="56">
        <v>165</v>
      </c>
      <c r="P20" s="6">
        <v>159</v>
      </c>
      <c r="Q20" s="990">
        <f t="shared" si="4"/>
        <v>96.36363636363636</v>
      </c>
    </row>
    <row r="21" spans="1:17" ht="12.75">
      <c r="A21" s="467">
        <v>15</v>
      </c>
      <c r="B21" s="468" t="s">
        <v>204</v>
      </c>
      <c r="C21" s="211"/>
      <c r="D21" s="23"/>
      <c r="E21" s="238" t="e">
        <f t="shared" si="0"/>
        <v>#DIV/0!</v>
      </c>
      <c r="F21" s="23"/>
      <c r="G21" s="23"/>
      <c r="H21" s="305" t="e">
        <f t="shared" si="1"/>
        <v>#DIV/0!</v>
      </c>
      <c r="I21" s="250">
        <v>952</v>
      </c>
      <c r="J21" s="23">
        <v>914</v>
      </c>
      <c r="K21" s="980">
        <f t="shared" si="2"/>
        <v>96.00840336134453</v>
      </c>
      <c r="L21" s="56">
        <v>1052</v>
      </c>
      <c r="M21" s="6">
        <v>473</v>
      </c>
      <c r="N21" s="990">
        <f t="shared" si="3"/>
        <v>44.961977186311785</v>
      </c>
      <c r="O21" s="56">
        <v>952</v>
      </c>
      <c r="P21" s="6">
        <v>915</v>
      </c>
      <c r="Q21" s="990">
        <f t="shared" si="4"/>
        <v>96.11344537815127</v>
      </c>
    </row>
    <row r="22" spans="1:17" ht="12.75">
      <c r="A22" s="467">
        <v>16</v>
      </c>
      <c r="B22" s="468" t="s">
        <v>534</v>
      </c>
      <c r="C22" s="211"/>
      <c r="D22" s="23"/>
      <c r="E22" s="238" t="e">
        <f t="shared" si="0"/>
        <v>#DIV/0!</v>
      </c>
      <c r="F22" s="23"/>
      <c r="G22" s="23"/>
      <c r="H22" s="305" t="e">
        <f t="shared" si="1"/>
        <v>#DIV/0!</v>
      </c>
      <c r="I22" s="250">
        <v>200</v>
      </c>
      <c r="J22" s="23">
        <v>168</v>
      </c>
      <c r="K22" s="980">
        <f t="shared" si="2"/>
        <v>84</v>
      </c>
      <c r="L22" s="56">
        <v>250</v>
      </c>
      <c r="M22" s="6">
        <v>210</v>
      </c>
      <c r="N22" s="990">
        <f t="shared" si="3"/>
        <v>84</v>
      </c>
      <c r="O22" s="56">
        <v>200</v>
      </c>
      <c r="P22" s="6">
        <v>182</v>
      </c>
      <c r="Q22" s="990">
        <f t="shared" si="4"/>
        <v>91</v>
      </c>
    </row>
    <row r="23" spans="1:17" ht="14.25" customHeight="1">
      <c r="A23" s="1650" t="s">
        <v>208</v>
      </c>
      <c r="B23" s="1651"/>
      <c r="C23" s="382">
        <f>SUM(C7:C22)</f>
        <v>0</v>
      </c>
      <c r="D23" s="258">
        <f>SUM(D7:D22)</f>
        <v>0</v>
      </c>
      <c r="E23" s="259" t="e">
        <f t="shared" si="0"/>
        <v>#DIV/0!</v>
      </c>
      <c r="F23" s="258">
        <f>SUM(F7:F22)</f>
        <v>0</v>
      </c>
      <c r="G23" s="258">
        <f>SUM(G7:G22)</f>
        <v>0</v>
      </c>
      <c r="H23" s="403" t="e">
        <f>+G23/F23*100</f>
        <v>#DIV/0!</v>
      </c>
      <c r="I23" s="391">
        <f>SUM(I7:I22)</f>
        <v>18422</v>
      </c>
      <c r="J23" s="258">
        <f>SUM(J7:J22)</f>
        <v>15088</v>
      </c>
      <c r="K23" s="1058">
        <f>+J23/I23*100</f>
        <v>81.90207360764303</v>
      </c>
      <c r="L23" s="391">
        <f>SUM(L7:L22)</f>
        <v>16265</v>
      </c>
      <c r="M23" s="258">
        <f>SUM(M7:M22)</f>
        <v>8178</v>
      </c>
      <c r="N23" s="1016">
        <f aca="true" t="shared" si="5" ref="N23:N38">+M23/L23*100</f>
        <v>50.279741776821396</v>
      </c>
      <c r="O23" s="391">
        <f>SUM(O7:O22)</f>
        <v>18596</v>
      </c>
      <c r="P23" s="258">
        <f>SUM(P7:P22)</f>
        <v>14873</v>
      </c>
      <c r="Q23" s="1016">
        <f>+P23/O23*100</f>
        <v>79.97956549795656</v>
      </c>
    </row>
    <row r="24" spans="1:17" ht="12.75">
      <c r="A24" s="467">
        <v>17</v>
      </c>
      <c r="B24" s="412" t="s">
        <v>209</v>
      </c>
      <c r="C24" s="211"/>
      <c r="D24" s="23"/>
      <c r="E24" s="238" t="e">
        <f t="shared" si="0"/>
        <v>#DIV/0!</v>
      </c>
      <c r="F24" s="23"/>
      <c r="G24" s="23"/>
      <c r="H24" s="305" t="e">
        <f aca="true" t="shared" si="6" ref="H24:H31">+G24/F24*100</f>
        <v>#DIV/0!</v>
      </c>
      <c r="I24" s="56">
        <v>235</v>
      </c>
      <c r="J24" s="6">
        <v>213</v>
      </c>
      <c r="K24" s="980">
        <f t="shared" si="2"/>
        <v>90.63829787234042</v>
      </c>
      <c r="L24" s="56">
        <v>241</v>
      </c>
      <c r="M24" s="6">
        <v>133</v>
      </c>
      <c r="N24" s="980">
        <f t="shared" si="5"/>
        <v>55.18672199170125</v>
      </c>
      <c r="O24" s="233">
        <v>235</v>
      </c>
      <c r="P24" s="47">
        <v>234</v>
      </c>
      <c r="Q24" s="980">
        <f aca="true" t="shared" si="7" ref="Q24:Q31">+P24/O24*100</f>
        <v>99.57446808510639</v>
      </c>
    </row>
    <row r="25" spans="1:17" ht="12.75">
      <c r="A25" s="467">
        <v>18</v>
      </c>
      <c r="B25" s="412" t="s">
        <v>210</v>
      </c>
      <c r="C25" s="211"/>
      <c r="D25" s="23"/>
      <c r="E25" s="238" t="e">
        <f t="shared" si="0"/>
        <v>#DIV/0!</v>
      </c>
      <c r="F25" s="23"/>
      <c r="G25" s="23"/>
      <c r="H25" s="305" t="e">
        <f t="shared" si="6"/>
        <v>#DIV/0!</v>
      </c>
      <c r="I25" s="56">
        <v>126</v>
      </c>
      <c r="J25" s="6">
        <v>120</v>
      </c>
      <c r="K25" s="980">
        <f t="shared" si="2"/>
        <v>95.23809523809523</v>
      </c>
      <c r="L25" s="56">
        <v>130</v>
      </c>
      <c r="M25" s="6">
        <v>129</v>
      </c>
      <c r="N25" s="980">
        <f t="shared" si="5"/>
        <v>99.23076923076923</v>
      </c>
      <c r="O25" s="56">
        <v>126</v>
      </c>
      <c r="P25" s="6">
        <v>94</v>
      </c>
      <c r="Q25" s="980">
        <f t="shared" si="7"/>
        <v>74.60317460317461</v>
      </c>
    </row>
    <row r="26" spans="1:17" ht="12.75">
      <c r="A26" s="467">
        <v>19</v>
      </c>
      <c r="B26" s="412" t="s">
        <v>211</v>
      </c>
      <c r="C26" s="211"/>
      <c r="D26" s="23"/>
      <c r="E26" s="238" t="e">
        <f t="shared" si="0"/>
        <v>#DIV/0!</v>
      </c>
      <c r="F26" s="23"/>
      <c r="G26" s="23"/>
      <c r="H26" s="305" t="e">
        <f t="shared" si="6"/>
        <v>#DIV/0!</v>
      </c>
      <c r="I26" s="56">
        <v>87</v>
      </c>
      <c r="J26" s="6">
        <v>87</v>
      </c>
      <c r="K26" s="980">
        <f t="shared" si="2"/>
        <v>100</v>
      </c>
      <c r="L26" s="56">
        <v>107</v>
      </c>
      <c r="M26" s="6">
        <v>107</v>
      </c>
      <c r="N26" s="980">
        <f t="shared" si="5"/>
        <v>100</v>
      </c>
      <c r="O26" s="56">
        <v>87</v>
      </c>
      <c r="P26" s="6">
        <v>87</v>
      </c>
      <c r="Q26" s="980">
        <f t="shared" si="7"/>
        <v>100</v>
      </c>
    </row>
    <row r="27" spans="1:17" ht="12.75">
      <c r="A27" s="467">
        <v>20</v>
      </c>
      <c r="B27" s="412" t="s">
        <v>212</v>
      </c>
      <c r="C27" s="211"/>
      <c r="D27" s="23"/>
      <c r="E27" s="238" t="e">
        <f t="shared" si="0"/>
        <v>#DIV/0!</v>
      </c>
      <c r="F27" s="23"/>
      <c r="G27" s="23"/>
      <c r="H27" s="305" t="e">
        <f t="shared" si="6"/>
        <v>#DIV/0!</v>
      </c>
      <c r="I27" s="56">
        <v>115</v>
      </c>
      <c r="J27" s="6">
        <v>113</v>
      </c>
      <c r="K27" s="980">
        <f t="shared" si="2"/>
        <v>98.26086956521739</v>
      </c>
      <c r="L27" s="56">
        <v>129</v>
      </c>
      <c r="M27" s="6">
        <v>129</v>
      </c>
      <c r="N27" s="980">
        <f t="shared" si="5"/>
        <v>100</v>
      </c>
      <c r="O27" s="56">
        <v>115</v>
      </c>
      <c r="P27" s="6">
        <v>114</v>
      </c>
      <c r="Q27" s="980">
        <f t="shared" si="7"/>
        <v>99.1304347826087</v>
      </c>
    </row>
    <row r="28" spans="1:17" ht="12.75">
      <c r="A28" s="467">
        <v>21</v>
      </c>
      <c r="B28" s="412" t="s">
        <v>191</v>
      </c>
      <c r="C28" s="211"/>
      <c r="D28" s="23"/>
      <c r="E28" s="238" t="e">
        <f t="shared" si="0"/>
        <v>#DIV/0!</v>
      </c>
      <c r="F28" s="23"/>
      <c r="G28" s="23"/>
      <c r="H28" s="305" t="e">
        <f t="shared" si="6"/>
        <v>#DIV/0!</v>
      </c>
      <c r="I28" s="56">
        <v>696</v>
      </c>
      <c r="J28" s="6">
        <v>669</v>
      </c>
      <c r="K28" s="980">
        <f t="shared" si="2"/>
        <v>96.12068965517241</v>
      </c>
      <c r="L28" s="56">
        <v>759</v>
      </c>
      <c r="M28" s="6">
        <v>759</v>
      </c>
      <c r="N28" s="980">
        <f t="shared" si="5"/>
        <v>100</v>
      </c>
      <c r="O28" s="56">
        <v>705</v>
      </c>
      <c r="P28" s="6">
        <v>670</v>
      </c>
      <c r="Q28" s="980">
        <f t="shared" si="7"/>
        <v>95.0354609929078</v>
      </c>
    </row>
    <row r="29" spans="1:17" ht="12.75">
      <c r="A29" s="467">
        <v>22</v>
      </c>
      <c r="B29" s="412" t="s">
        <v>192</v>
      </c>
      <c r="C29" s="211"/>
      <c r="D29" s="23"/>
      <c r="E29" s="238" t="e">
        <f t="shared" si="0"/>
        <v>#DIV/0!</v>
      </c>
      <c r="F29" s="23"/>
      <c r="G29" s="23"/>
      <c r="H29" s="305" t="e">
        <f t="shared" si="6"/>
        <v>#DIV/0!</v>
      </c>
      <c r="I29" s="56">
        <v>95</v>
      </c>
      <c r="J29" s="6">
        <v>95</v>
      </c>
      <c r="K29" s="980">
        <f t="shared" si="2"/>
        <v>100</v>
      </c>
      <c r="L29" s="56">
        <v>114</v>
      </c>
      <c r="M29" s="6">
        <v>114</v>
      </c>
      <c r="N29" s="980">
        <f t="shared" si="5"/>
        <v>100</v>
      </c>
      <c r="O29" s="56">
        <v>95</v>
      </c>
      <c r="P29" s="6">
        <v>95</v>
      </c>
      <c r="Q29" s="980">
        <f t="shared" si="7"/>
        <v>100</v>
      </c>
    </row>
    <row r="30" spans="1:17" ht="12.75">
      <c r="A30" s="467">
        <v>23</v>
      </c>
      <c r="B30" s="412" t="s">
        <v>590</v>
      </c>
      <c r="C30" s="211"/>
      <c r="D30" s="23"/>
      <c r="E30" s="238" t="e">
        <f t="shared" si="0"/>
        <v>#DIV/0!</v>
      </c>
      <c r="F30" s="23"/>
      <c r="G30" s="23"/>
      <c r="H30" s="305" t="e">
        <f t="shared" si="6"/>
        <v>#DIV/0!</v>
      </c>
      <c r="I30" s="56">
        <v>71</v>
      </c>
      <c r="J30" s="6">
        <v>71</v>
      </c>
      <c r="K30" s="980">
        <f t="shared" si="2"/>
        <v>100</v>
      </c>
      <c r="L30" s="56">
        <v>80</v>
      </c>
      <c r="M30" s="6">
        <v>80</v>
      </c>
      <c r="N30" s="980">
        <f t="shared" si="5"/>
        <v>100</v>
      </c>
      <c r="O30" s="56">
        <v>71</v>
      </c>
      <c r="P30" s="6">
        <v>71</v>
      </c>
      <c r="Q30" s="980">
        <f t="shared" si="7"/>
        <v>100</v>
      </c>
    </row>
    <row r="31" spans="1:17" ht="12.75" customHeight="1">
      <c r="A31" s="467">
        <v>24</v>
      </c>
      <c r="B31" s="412" t="s">
        <v>213</v>
      </c>
      <c r="C31" s="211"/>
      <c r="D31" s="23"/>
      <c r="E31" s="238" t="e">
        <f t="shared" si="0"/>
        <v>#DIV/0!</v>
      </c>
      <c r="F31" s="23"/>
      <c r="G31" s="23"/>
      <c r="H31" s="305" t="e">
        <f t="shared" si="6"/>
        <v>#DIV/0!</v>
      </c>
      <c r="I31" s="56">
        <v>1008</v>
      </c>
      <c r="J31" s="6">
        <v>885</v>
      </c>
      <c r="K31" s="980">
        <f t="shared" si="2"/>
        <v>87.79761904761905</v>
      </c>
      <c r="L31" s="56">
        <v>1238</v>
      </c>
      <c r="M31" s="6">
        <v>961</v>
      </c>
      <c r="N31" s="980">
        <f t="shared" si="5"/>
        <v>77.62520193861067</v>
      </c>
      <c r="O31" s="56">
        <v>1008</v>
      </c>
      <c r="P31" s="6">
        <v>839</v>
      </c>
      <c r="Q31" s="980">
        <f t="shared" si="7"/>
        <v>83.23412698412699</v>
      </c>
    </row>
    <row r="32" spans="1:17" ht="12" customHeight="1">
      <c r="A32" s="1650" t="s">
        <v>214</v>
      </c>
      <c r="B32" s="1651"/>
      <c r="C32" s="382">
        <f>SUM(C24:C31)</f>
        <v>0</v>
      </c>
      <c r="D32" s="258">
        <f>SUM(D24:D31)</f>
        <v>0</v>
      </c>
      <c r="E32" s="259" t="e">
        <f>+D32/C32*100</f>
        <v>#DIV/0!</v>
      </c>
      <c r="F32" s="258">
        <f>SUM(F24:F31)</f>
        <v>0</v>
      </c>
      <c r="G32" s="258">
        <f>SUM(G24:G31)</f>
        <v>0</v>
      </c>
      <c r="H32" s="403" t="e">
        <f>+G32/F32*100</f>
        <v>#DIV/0!</v>
      </c>
      <c r="I32" s="391">
        <f>SUM(I24:I31)</f>
        <v>2433</v>
      </c>
      <c r="J32" s="258">
        <f>SUM(J24:J31)</f>
        <v>2253</v>
      </c>
      <c r="K32" s="1058">
        <f>+J32/I32*100</f>
        <v>92.60172626387177</v>
      </c>
      <c r="L32" s="391">
        <f>SUM(L24:L31)</f>
        <v>2798</v>
      </c>
      <c r="M32" s="258">
        <f>SUM(M24:M31)</f>
        <v>2412</v>
      </c>
      <c r="N32" s="1016">
        <f t="shared" si="5"/>
        <v>86.20443173695497</v>
      </c>
      <c r="O32" s="391">
        <f>SUM(O24:O31)</f>
        <v>2442</v>
      </c>
      <c r="P32" s="258">
        <f>SUM(P24:P31)</f>
        <v>2204</v>
      </c>
      <c r="Q32" s="1016">
        <f>+P32/O32*100</f>
        <v>90.25389025389026</v>
      </c>
    </row>
    <row r="33" spans="1:17" ht="12.75">
      <c r="A33" s="467">
        <v>25</v>
      </c>
      <c r="B33" s="471" t="s">
        <v>189</v>
      </c>
      <c r="C33" s="383"/>
      <c r="D33" s="23"/>
      <c r="E33" s="238" t="e">
        <f t="shared" si="0"/>
        <v>#DIV/0!</v>
      </c>
      <c r="F33" s="76"/>
      <c r="G33" s="23"/>
      <c r="H33" s="305" t="e">
        <f aca="true" t="shared" si="8" ref="H33:H38">+G33/F33*100</f>
        <v>#DIV/0!</v>
      </c>
      <c r="I33" s="574">
        <v>122</v>
      </c>
      <c r="J33" s="76">
        <v>118</v>
      </c>
      <c r="K33" s="980">
        <f t="shared" si="2"/>
        <v>96.72131147540983</v>
      </c>
      <c r="L33" s="574">
        <v>136</v>
      </c>
      <c r="M33" s="76">
        <v>100</v>
      </c>
      <c r="N33" s="980">
        <f t="shared" si="5"/>
        <v>73.52941176470588</v>
      </c>
      <c r="O33" s="870">
        <v>122</v>
      </c>
      <c r="P33" s="76">
        <v>111</v>
      </c>
      <c r="Q33" s="980">
        <f aca="true" t="shared" si="9" ref="Q33:Q38">+P33/O33*100</f>
        <v>90.98360655737704</v>
      </c>
    </row>
    <row r="34" spans="1:17" ht="12.75">
      <c r="A34" s="467">
        <v>26</v>
      </c>
      <c r="B34" s="471" t="s">
        <v>190</v>
      </c>
      <c r="C34" s="383"/>
      <c r="D34" s="149"/>
      <c r="E34" s="238" t="e">
        <f t="shared" si="0"/>
        <v>#DIV/0!</v>
      </c>
      <c r="F34" s="76"/>
      <c r="G34" s="23"/>
      <c r="H34" s="305" t="e">
        <f t="shared" si="8"/>
        <v>#DIV/0!</v>
      </c>
      <c r="I34" s="574">
        <v>98</v>
      </c>
      <c r="J34" s="76">
        <v>98</v>
      </c>
      <c r="K34" s="980">
        <f t="shared" si="2"/>
        <v>100</v>
      </c>
      <c r="L34" s="574">
        <v>109</v>
      </c>
      <c r="M34" s="76">
        <v>109</v>
      </c>
      <c r="N34" s="980">
        <f t="shared" si="5"/>
        <v>100</v>
      </c>
      <c r="O34" s="574">
        <v>95</v>
      </c>
      <c r="P34" s="76">
        <v>70</v>
      </c>
      <c r="Q34" s="980">
        <f t="shared" si="9"/>
        <v>73.68421052631578</v>
      </c>
    </row>
    <row r="35" spans="1:17" ht="12.75">
      <c r="A35" s="467">
        <v>27</v>
      </c>
      <c r="B35" s="471" t="s">
        <v>215</v>
      </c>
      <c r="C35" s="383"/>
      <c r="D35" s="23"/>
      <c r="E35" s="238" t="e">
        <f t="shared" si="0"/>
        <v>#DIV/0!</v>
      </c>
      <c r="F35" s="76"/>
      <c r="G35" s="23"/>
      <c r="H35" s="305" t="e">
        <f t="shared" si="8"/>
        <v>#DIV/0!</v>
      </c>
      <c r="I35" s="574">
        <v>77</v>
      </c>
      <c r="J35" s="76">
        <v>76</v>
      </c>
      <c r="K35" s="980">
        <f t="shared" si="2"/>
        <v>98.7012987012987</v>
      </c>
      <c r="L35" s="574">
        <v>98</v>
      </c>
      <c r="M35" s="76">
        <v>98</v>
      </c>
      <c r="N35" s="980">
        <f t="shared" si="5"/>
        <v>100</v>
      </c>
      <c r="O35" s="574">
        <v>77</v>
      </c>
      <c r="P35" s="76">
        <v>75</v>
      </c>
      <c r="Q35" s="980">
        <f t="shared" si="9"/>
        <v>97.40259740259741</v>
      </c>
    </row>
    <row r="36" spans="1:17" ht="12.75">
      <c r="A36" s="467">
        <v>28</v>
      </c>
      <c r="B36" s="471" t="s">
        <v>216</v>
      </c>
      <c r="C36" s="358"/>
      <c r="D36" s="23"/>
      <c r="E36" s="238" t="e">
        <f t="shared" si="0"/>
        <v>#DIV/0!</v>
      </c>
      <c r="F36" s="76"/>
      <c r="G36" s="70"/>
      <c r="H36" s="305" t="e">
        <f t="shared" si="8"/>
        <v>#DIV/0!</v>
      </c>
      <c r="I36" s="574">
        <v>80</v>
      </c>
      <c r="J36" s="76">
        <v>80</v>
      </c>
      <c r="K36" s="980">
        <f t="shared" si="2"/>
        <v>100</v>
      </c>
      <c r="L36" s="574">
        <v>88</v>
      </c>
      <c r="M36" s="76">
        <v>88</v>
      </c>
      <c r="N36" s="980">
        <f t="shared" si="5"/>
        <v>100</v>
      </c>
      <c r="O36" s="574">
        <v>80</v>
      </c>
      <c r="P36" s="76">
        <v>80</v>
      </c>
      <c r="Q36" s="980">
        <f t="shared" si="9"/>
        <v>100</v>
      </c>
    </row>
    <row r="37" spans="1:17" ht="12" customHeight="1">
      <c r="A37" s="467">
        <v>29</v>
      </c>
      <c r="B37" s="471" t="s">
        <v>217</v>
      </c>
      <c r="C37" s="358"/>
      <c r="D37" s="23"/>
      <c r="E37" s="238" t="e">
        <f t="shared" si="0"/>
        <v>#DIV/0!</v>
      </c>
      <c r="F37" s="76"/>
      <c r="G37" s="149"/>
      <c r="H37" s="305" t="e">
        <f t="shared" si="8"/>
        <v>#DIV/0!</v>
      </c>
      <c r="I37" s="574">
        <v>326</v>
      </c>
      <c r="J37" s="76">
        <v>324</v>
      </c>
      <c r="K37" s="980">
        <f t="shared" si="2"/>
        <v>99.38650306748467</v>
      </c>
      <c r="L37" s="574">
        <v>216</v>
      </c>
      <c r="M37" s="76">
        <v>185</v>
      </c>
      <c r="N37" s="980">
        <f t="shared" si="5"/>
        <v>85.64814814814815</v>
      </c>
      <c r="O37" s="574">
        <v>200</v>
      </c>
      <c r="P37" s="76">
        <v>159</v>
      </c>
      <c r="Q37" s="980">
        <f t="shared" si="9"/>
        <v>79.5</v>
      </c>
    </row>
    <row r="38" spans="1:17" ht="12.75">
      <c r="A38" s="467">
        <v>30</v>
      </c>
      <c r="B38" s="471" t="s">
        <v>218</v>
      </c>
      <c r="C38" s="358"/>
      <c r="D38" s="23"/>
      <c r="E38" s="238" t="e">
        <f t="shared" si="0"/>
        <v>#DIV/0!</v>
      </c>
      <c r="F38" s="76"/>
      <c r="G38" s="23"/>
      <c r="H38" s="305" t="e">
        <f t="shared" si="8"/>
        <v>#DIV/0!</v>
      </c>
      <c r="I38" s="574">
        <v>758</v>
      </c>
      <c r="J38" s="76">
        <v>724</v>
      </c>
      <c r="K38" s="980">
        <f t="shared" si="2"/>
        <v>95.51451187335093</v>
      </c>
      <c r="L38" s="574">
        <v>712</v>
      </c>
      <c r="M38" s="76">
        <v>404</v>
      </c>
      <c r="N38" s="980">
        <f t="shared" si="5"/>
        <v>56.74157303370787</v>
      </c>
      <c r="O38" s="574">
        <v>758</v>
      </c>
      <c r="P38" s="76">
        <v>544</v>
      </c>
      <c r="Q38" s="980">
        <f t="shared" si="9"/>
        <v>71.76781002638522</v>
      </c>
    </row>
    <row r="39" spans="1:17" ht="12.75" customHeight="1">
      <c r="A39" s="1650" t="s">
        <v>219</v>
      </c>
      <c r="B39" s="1651"/>
      <c r="C39" s="382">
        <f>SUM(C33:C38)</f>
        <v>0</v>
      </c>
      <c r="D39" s="258">
        <f>SUM(D33:D38)</f>
        <v>0</v>
      </c>
      <c r="E39" s="259" t="e">
        <f>+D39/C39*100</f>
        <v>#DIV/0!</v>
      </c>
      <c r="F39" s="258">
        <f>SUM(F33:F38)</f>
        <v>0</v>
      </c>
      <c r="G39" s="258">
        <f>SUM(G33:G38)</f>
        <v>0</v>
      </c>
      <c r="H39" s="403" t="e">
        <f>+G39/F39*100</f>
        <v>#DIV/0!</v>
      </c>
      <c r="I39" s="391">
        <f>SUM(I33:I38)</f>
        <v>1461</v>
      </c>
      <c r="J39" s="258">
        <f>SUM(J33:J38)</f>
        <v>1420</v>
      </c>
      <c r="K39" s="1058">
        <f>+J39/I39*100</f>
        <v>97.19370294318959</v>
      </c>
      <c r="L39" s="391">
        <f>SUM(L33:L38)</f>
        <v>1359</v>
      </c>
      <c r="M39" s="258">
        <f>SUM(M33:M38)</f>
        <v>984</v>
      </c>
      <c r="N39" s="1016">
        <f>+M39/L39*100</f>
        <v>72.40618101545255</v>
      </c>
      <c r="O39" s="391">
        <f>SUM(O33:O38)</f>
        <v>1332</v>
      </c>
      <c r="P39" s="258">
        <f>SUM(P33:P38)</f>
        <v>1039</v>
      </c>
      <c r="Q39" s="1016">
        <f>+P39/O39*100</f>
        <v>78.003003003003</v>
      </c>
    </row>
    <row r="40" spans="1:17" ht="13.5" customHeight="1">
      <c r="A40" s="467">
        <v>31</v>
      </c>
      <c r="B40" s="412" t="s">
        <v>220</v>
      </c>
      <c r="C40" s="211"/>
      <c r="D40" s="23"/>
      <c r="E40" s="22" t="e">
        <f>D40/C40*100</f>
        <v>#DIV/0!</v>
      </c>
      <c r="F40" s="257"/>
      <c r="G40" s="23"/>
      <c r="H40" s="345" t="e">
        <f>G40/F40*100</f>
        <v>#DIV/0!</v>
      </c>
      <c r="I40" s="56">
        <v>309</v>
      </c>
      <c r="J40" s="6">
        <v>303</v>
      </c>
      <c r="K40" s="980">
        <f t="shared" si="2"/>
        <v>98.05825242718447</v>
      </c>
      <c r="L40" s="56">
        <v>349</v>
      </c>
      <c r="M40" s="6">
        <v>346</v>
      </c>
      <c r="N40" s="980">
        <f>+M40/L40*100</f>
        <v>99.14040114613181</v>
      </c>
      <c r="O40" s="233">
        <v>309</v>
      </c>
      <c r="P40" s="47">
        <v>305</v>
      </c>
      <c r="Q40" s="980">
        <f>+P40/O40*100</f>
        <v>98.70550161812298</v>
      </c>
    </row>
    <row r="41" spans="1:17" ht="12.75" customHeight="1">
      <c r="A41" s="467">
        <v>32</v>
      </c>
      <c r="B41" s="412" t="s">
        <v>193</v>
      </c>
      <c r="C41" s="211"/>
      <c r="D41" s="23"/>
      <c r="E41" s="22" t="e">
        <f>D41/C41*100</f>
        <v>#DIV/0!</v>
      </c>
      <c r="F41" s="257"/>
      <c r="G41" s="23"/>
      <c r="H41" s="345" t="e">
        <f>G41/F41*100</f>
        <v>#DIV/0!</v>
      </c>
      <c r="I41" s="56">
        <v>970</v>
      </c>
      <c r="J41" s="6">
        <v>928</v>
      </c>
      <c r="K41" s="980">
        <f t="shared" si="2"/>
        <v>95.6701030927835</v>
      </c>
      <c r="L41" s="56">
        <v>1000</v>
      </c>
      <c r="M41" s="6">
        <v>395</v>
      </c>
      <c r="N41" s="980">
        <f>+M41/L41*100</f>
        <v>39.5</v>
      </c>
      <c r="O41" s="56">
        <v>970</v>
      </c>
      <c r="P41" s="6">
        <v>894</v>
      </c>
      <c r="Q41" s="980">
        <f>+P41/O41*100</f>
        <v>92.16494845360825</v>
      </c>
    </row>
    <row r="42" spans="1:17" ht="12.75" customHeight="1">
      <c r="A42" s="467">
        <v>33</v>
      </c>
      <c r="B42" s="412" t="s">
        <v>221</v>
      </c>
      <c r="C42" s="211"/>
      <c r="D42" s="23"/>
      <c r="E42" s="22" t="e">
        <f>D42/C42*100</f>
        <v>#DIV/0!</v>
      </c>
      <c r="F42" s="257"/>
      <c r="G42" s="23"/>
      <c r="H42" s="345" t="e">
        <f>G42/F42*100</f>
        <v>#DIV/0!</v>
      </c>
      <c r="I42" s="56">
        <v>373</v>
      </c>
      <c r="J42" s="6">
        <v>355</v>
      </c>
      <c r="K42" s="980">
        <f t="shared" si="2"/>
        <v>95.17426273458445</v>
      </c>
      <c r="L42" s="56">
        <v>448</v>
      </c>
      <c r="M42" s="6">
        <v>414</v>
      </c>
      <c r="N42" s="980">
        <f>+M42/L42*100</f>
        <v>92.41071428571429</v>
      </c>
      <c r="O42" s="229">
        <v>373</v>
      </c>
      <c r="P42" s="53">
        <v>274</v>
      </c>
      <c r="Q42" s="980">
        <f>+P42/O42*100</f>
        <v>73.45844504021449</v>
      </c>
    </row>
    <row r="43" spans="1:17" ht="12.75" customHeight="1">
      <c r="A43" s="1650" t="s">
        <v>222</v>
      </c>
      <c r="B43" s="1651"/>
      <c r="C43" s="382">
        <f>SUM(C40:C42)</f>
        <v>0</v>
      </c>
      <c r="D43" s="258">
        <f>SUM(D40:D42)</f>
        <v>0</v>
      </c>
      <c r="E43" s="259" t="e">
        <f>+D43/C43*100</f>
        <v>#DIV/0!</v>
      </c>
      <c r="F43" s="258">
        <f>SUM(F40:F42)</f>
        <v>0</v>
      </c>
      <c r="G43" s="258">
        <f>SUM(G40:G42)</f>
        <v>0</v>
      </c>
      <c r="H43" s="403" t="e">
        <f>+G43/F43*100</f>
        <v>#DIV/0!</v>
      </c>
      <c r="I43" s="391">
        <f>SUM(I40:I42)</f>
        <v>1652</v>
      </c>
      <c r="J43" s="258">
        <f>SUM(J40:J42)</f>
        <v>1586</v>
      </c>
      <c r="K43" s="1058">
        <f>+J43/I43*100</f>
        <v>96.00484261501211</v>
      </c>
      <c r="L43" s="391">
        <f>SUM(L40:L42)</f>
        <v>1797</v>
      </c>
      <c r="M43" s="258">
        <f>SUM(M40:M42)</f>
        <v>1155</v>
      </c>
      <c r="N43" s="1016">
        <f>+M43/L43*100</f>
        <v>64.27378964941569</v>
      </c>
      <c r="O43" s="391">
        <f>SUM(O40:O42)</f>
        <v>1652</v>
      </c>
      <c r="P43" s="258">
        <f>SUM(P40:P42)</f>
        <v>1473</v>
      </c>
      <c r="Q43" s="1016">
        <f>+P43/O43*100</f>
        <v>89.16464891041163</v>
      </c>
    </row>
    <row r="44" spans="1:17" ht="15">
      <c r="A44" s="467">
        <v>34</v>
      </c>
      <c r="B44" s="412" t="s">
        <v>223</v>
      </c>
      <c r="C44" s="464"/>
      <c r="D44" s="23"/>
      <c r="E44" s="238" t="e">
        <f aca="true" t="shared" si="10" ref="E44:E107">+D44/C44*100</f>
        <v>#DIV/0!</v>
      </c>
      <c r="F44" s="257"/>
      <c r="G44" s="23"/>
      <c r="H44" s="305" t="e">
        <f aca="true" t="shared" si="11" ref="H44:H51">+G44/F44*100</f>
        <v>#DIV/0!</v>
      </c>
      <c r="I44" s="753">
        <v>129</v>
      </c>
      <c r="J44" s="320">
        <v>107</v>
      </c>
      <c r="K44" s="980">
        <f t="shared" si="2"/>
        <v>82.94573643410853</v>
      </c>
      <c r="L44" s="753">
        <v>130</v>
      </c>
      <c r="M44" s="320">
        <v>120</v>
      </c>
      <c r="N44" s="980">
        <f aca="true" t="shared" si="12" ref="N44:N51">+M44/L44*100</f>
        <v>92.3076923076923</v>
      </c>
      <c r="O44" s="757">
        <v>129</v>
      </c>
      <c r="P44" s="727">
        <v>95</v>
      </c>
      <c r="Q44" s="980">
        <f aca="true" t="shared" si="13" ref="Q44:Q51">+P44/O44*100</f>
        <v>73.64341085271317</v>
      </c>
    </row>
    <row r="45" spans="1:17" ht="15">
      <c r="A45" s="467">
        <v>35</v>
      </c>
      <c r="B45" s="412" t="s">
        <v>224</v>
      </c>
      <c r="C45" s="464"/>
      <c r="D45" s="23"/>
      <c r="E45" s="238" t="e">
        <f t="shared" si="10"/>
        <v>#DIV/0!</v>
      </c>
      <c r="F45" s="257"/>
      <c r="G45" s="23"/>
      <c r="H45" s="305" t="e">
        <f t="shared" si="11"/>
        <v>#DIV/0!</v>
      </c>
      <c r="I45" s="753">
        <v>50</v>
      </c>
      <c r="J45" s="320">
        <v>49</v>
      </c>
      <c r="K45" s="980">
        <f t="shared" si="2"/>
        <v>98</v>
      </c>
      <c r="L45" s="753">
        <v>55</v>
      </c>
      <c r="M45" s="320">
        <v>39</v>
      </c>
      <c r="N45" s="980">
        <f t="shared" si="12"/>
        <v>70.9090909090909</v>
      </c>
      <c r="O45" s="753">
        <v>50</v>
      </c>
      <c r="P45" s="320">
        <v>50</v>
      </c>
      <c r="Q45" s="980">
        <f t="shared" si="13"/>
        <v>100</v>
      </c>
    </row>
    <row r="46" spans="1:17" ht="15">
      <c r="A46" s="467">
        <v>36</v>
      </c>
      <c r="B46" s="412" t="s">
        <v>225</v>
      </c>
      <c r="C46" s="465"/>
      <c r="D46" s="23"/>
      <c r="E46" s="238" t="e">
        <f t="shared" si="10"/>
        <v>#DIV/0!</v>
      </c>
      <c r="F46" s="257"/>
      <c r="G46" s="23"/>
      <c r="H46" s="305" t="e">
        <f t="shared" si="11"/>
        <v>#DIV/0!</v>
      </c>
      <c r="I46" s="753">
        <v>58</v>
      </c>
      <c r="J46" s="320">
        <v>58</v>
      </c>
      <c r="K46" s="980">
        <f t="shared" si="2"/>
        <v>100</v>
      </c>
      <c r="L46" s="753">
        <v>63</v>
      </c>
      <c r="M46" s="320">
        <v>63</v>
      </c>
      <c r="N46" s="980">
        <f t="shared" si="12"/>
        <v>100</v>
      </c>
      <c r="O46" s="753">
        <v>58</v>
      </c>
      <c r="P46" s="320">
        <v>58</v>
      </c>
      <c r="Q46" s="980">
        <f t="shared" si="13"/>
        <v>100</v>
      </c>
    </row>
    <row r="47" spans="1:17" ht="15">
      <c r="A47" s="467">
        <v>37</v>
      </c>
      <c r="B47" s="412" t="s">
        <v>226</v>
      </c>
      <c r="C47" s="465"/>
      <c r="D47" s="23"/>
      <c r="E47" s="238" t="e">
        <f t="shared" si="10"/>
        <v>#DIV/0!</v>
      </c>
      <c r="F47" s="257"/>
      <c r="G47" s="23"/>
      <c r="H47" s="305" t="e">
        <f t="shared" si="11"/>
        <v>#DIV/0!</v>
      </c>
      <c r="I47" s="753">
        <v>68</v>
      </c>
      <c r="J47" s="320">
        <v>68</v>
      </c>
      <c r="K47" s="980">
        <f t="shared" si="2"/>
        <v>100</v>
      </c>
      <c r="L47" s="753">
        <v>72</v>
      </c>
      <c r="M47" s="320">
        <v>72</v>
      </c>
      <c r="N47" s="980">
        <f t="shared" si="12"/>
        <v>100</v>
      </c>
      <c r="O47" s="753">
        <v>70</v>
      </c>
      <c r="P47" s="320">
        <v>70</v>
      </c>
      <c r="Q47" s="980">
        <f t="shared" si="13"/>
        <v>100</v>
      </c>
    </row>
    <row r="48" spans="1:17" ht="15">
      <c r="A48" s="467">
        <v>38</v>
      </c>
      <c r="B48" s="412" t="s">
        <v>227</v>
      </c>
      <c r="C48" s="465"/>
      <c r="D48" s="23"/>
      <c r="E48" s="238" t="e">
        <f t="shared" si="10"/>
        <v>#DIV/0!</v>
      </c>
      <c r="F48" s="257"/>
      <c r="G48" s="23"/>
      <c r="H48" s="305" t="e">
        <f t="shared" si="11"/>
        <v>#DIV/0!</v>
      </c>
      <c r="I48" s="753">
        <v>75</v>
      </c>
      <c r="J48" s="320">
        <v>65</v>
      </c>
      <c r="K48" s="980">
        <f t="shared" si="2"/>
        <v>86.66666666666667</v>
      </c>
      <c r="L48" s="753">
        <v>95</v>
      </c>
      <c r="M48" s="320">
        <v>95</v>
      </c>
      <c r="N48" s="980">
        <f t="shared" si="12"/>
        <v>100</v>
      </c>
      <c r="O48" s="754">
        <v>75</v>
      </c>
      <c r="P48" s="755">
        <v>64</v>
      </c>
      <c r="Q48" s="980">
        <f t="shared" si="13"/>
        <v>85.33333333333334</v>
      </c>
    </row>
    <row r="49" spans="1:17" ht="15">
      <c r="A49" s="467">
        <v>39</v>
      </c>
      <c r="B49" s="412" t="s">
        <v>228</v>
      </c>
      <c r="C49" s="465"/>
      <c r="D49" s="23"/>
      <c r="E49" s="238" t="e">
        <f t="shared" si="10"/>
        <v>#DIV/0!</v>
      </c>
      <c r="F49" s="257"/>
      <c r="G49" s="23"/>
      <c r="H49" s="305" t="e">
        <f t="shared" si="11"/>
        <v>#DIV/0!</v>
      </c>
      <c r="I49" s="753">
        <v>67</v>
      </c>
      <c r="J49" s="320">
        <v>58</v>
      </c>
      <c r="K49" s="980">
        <f t="shared" si="2"/>
        <v>86.56716417910447</v>
      </c>
      <c r="L49" s="753">
        <v>76</v>
      </c>
      <c r="M49" s="320">
        <v>75</v>
      </c>
      <c r="N49" s="980">
        <f t="shared" si="12"/>
        <v>98.68421052631578</v>
      </c>
      <c r="O49" s="754">
        <v>67</v>
      </c>
      <c r="P49" s="755">
        <v>51</v>
      </c>
      <c r="Q49" s="980">
        <f t="shared" si="13"/>
        <v>76.11940298507463</v>
      </c>
    </row>
    <row r="50" spans="1:17" ht="15">
      <c r="A50" s="467">
        <v>40</v>
      </c>
      <c r="B50" s="412" t="s">
        <v>194</v>
      </c>
      <c r="C50" s="465"/>
      <c r="D50" s="23"/>
      <c r="E50" s="238" t="e">
        <f t="shared" si="10"/>
        <v>#DIV/0!</v>
      </c>
      <c r="F50" s="257"/>
      <c r="G50" s="23"/>
      <c r="H50" s="305" t="e">
        <f t="shared" si="11"/>
        <v>#DIV/0!</v>
      </c>
      <c r="I50" s="753">
        <v>192</v>
      </c>
      <c r="J50" s="320">
        <v>186</v>
      </c>
      <c r="K50" s="980">
        <f t="shared" si="2"/>
        <v>96.875</v>
      </c>
      <c r="L50" s="753">
        <v>252</v>
      </c>
      <c r="M50" s="320">
        <v>230</v>
      </c>
      <c r="N50" s="980">
        <f t="shared" si="12"/>
        <v>91.26984126984127</v>
      </c>
      <c r="O50" s="754">
        <v>192</v>
      </c>
      <c r="P50" s="755">
        <v>186</v>
      </c>
      <c r="Q50" s="980">
        <f t="shared" si="13"/>
        <v>96.875</v>
      </c>
    </row>
    <row r="51" spans="1:17" ht="15">
      <c r="A51" s="467">
        <v>41</v>
      </c>
      <c r="B51" s="412" t="s">
        <v>229</v>
      </c>
      <c r="C51" s="465"/>
      <c r="D51" s="23"/>
      <c r="E51" s="238" t="e">
        <f t="shared" si="10"/>
        <v>#DIV/0!</v>
      </c>
      <c r="F51" s="257"/>
      <c r="G51" s="23"/>
      <c r="H51" s="305" t="e">
        <f t="shared" si="11"/>
        <v>#DIV/0!</v>
      </c>
      <c r="I51" s="753">
        <v>639</v>
      </c>
      <c r="J51" s="878">
        <v>597</v>
      </c>
      <c r="K51" s="980">
        <f t="shared" si="2"/>
        <v>93.42723004694837</v>
      </c>
      <c r="L51" s="753">
        <v>653</v>
      </c>
      <c r="M51" s="878">
        <v>639</v>
      </c>
      <c r="N51" s="980">
        <f t="shared" si="12"/>
        <v>97.85604900459418</v>
      </c>
      <c r="O51" s="758">
        <v>639</v>
      </c>
      <c r="P51" s="756">
        <v>597</v>
      </c>
      <c r="Q51" s="980">
        <f t="shared" si="13"/>
        <v>93.42723004694837</v>
      </c>
    </row>
    <row r="52" spans="1:17" ht="12.75" customHeight="1">
      <c r="A52" s="1650" t="s">
        <v>230</v>
      </c>
      <c r="B52" s="1651"/>
      <c r="C52" s="382">
        <f>SUM(C44:C51)</f>
        <v>0</v>
      </c>
      <c r="D52" s="258">
        <f>SUM(D44:D51)</f>
        <v>0</v>
      </c>
      <c r="E52" s="259" t="e">
        <f>+D52/C52*100</f>
        <v>#DIV/0!</v>
      </c>
      <c r="F52" s="258">
        <f>SUM(F44:F51)</f>
        <v>0</v>
      </c>
      <c r="G52" s="258">
        <f>SUM(G44:G51)</f>
        <v>0</v>
      </c>
      <c r="H52" s="403" t="e">
        <f>+G52/F52*100</f>
        <v>#DIV/0!</v>
      </c>
      <c r="I52" s="391">
        <f>SUM(I44:I51)</f>
        <v>1278</v>
      </c>
      <c r="J52" s="258">
        <f>SUM(J44:J51)</f>
        <v>1188</v>
      </c>
      <c r="K52" s="1058">
        <f>+J52/I52*100</f>
        <v>92.95774647887323</v>
      </c>
      <c r="L52" s="391">
        <f>SUM(L44:L51)</f>
        <v>1396</v>
      </c>
      <c r="M52" s="258">
        <f>SUM(M44:M51)</f>
        <v>1333</v>
      </c>
      <c r="N52" s="1016">
        <f>+M52/L52*100</f>
        <v>95.48710601719198</v>
      </c>
      <c r="O52" s="391">
        <f>SUM(O44:O51)</f>
        <v>1280</v>
      </c>
      <c r="P52" s="258">
        <f>SUM(P44:P51)</f>
        <v>1171</v>
      </c>
      <c r="Q52" s="1016">
        <f>+P52/O52*100</f>
        <v>91.484375</v>
      </c>
    </row>
    <row r="53" spans="1:17" ht="12.75" customHeight="1">
      <c r="A53" s="467">
        <v>42</v>
      </c>
      <c r="B53" s="412" t="s">
        <v>231</v>
      </c>
      <c r="C53" s="211"/>
      <c r="D53" s="23"/>
      <c r="E53" s="238" t="e">
        <f t="shared" si="10"/>
        <v>#DIV/0!</v>
      </c>
      <c r="F53" s="23"/>
      <c r="G53" s="23"/>
      <c r="H53" s="305" t="e">
        <f aca="true" t="shared" si="14" ref="H53:H59">+G53/F53*100</f>
        <v>#DIV/0!</v>
      </c>
      <c r="I53" s="56">
        <v>400</v>
      </c>
      <c r="J53" s="6">
        <v>358</v>
      </c>
      <c r="K53" s="980">
        <f t="shared" si="2"/>
        <v>89.5</v>
      </c>
      <c r="L53" s="56">
        <v>470</v>
      </c>
      <c r="M53" s="6">
        <v>410</v>
      </c>
      <c r="N53" s="980">
        <f aca="true" t="shared" si="15" ref="N53:N66">+M53/L53*100</f>
        <v>87.2340425531915</v>
      </c>
      <c r="O53" s="233">
        <v>400</v>
      </c>
      <c r="P53" s="47">
        <v>382</v>
      </c>
      <c r="Q53" s="980">
        <f aca="true" t="shared" si="16" ref="Q53:Q59">+P53/O53*100</f>
        <v>95.5</v>
      </c>
    </row>
    <row r="54" spans="1:17" ht="12.75">
      <c r="A54" s="467">
        <v>43</v>
      </c>
      <c r="B54" s="412" t="s">
        <v>232</v>
      </c>
      <c r="C54" s="211"/>
      <c r="D54" s="23"/>
      <c r="E54" s="238" t="e">
        <f t="shared" si="10"/>
        <v>#DIV/0!</v>
      </c>
      <c r="F54" s="23"/>
      <c r="G54" s="23"/>
      <c r="H54" s="305" t="e">
        <f t="shared" si="14"/>
        <v>#DIV/0!</v>
      </c>
      <c r="I54" s="56">
        <v>81</v>
      </c>
      <c r="J54" s="6">
        <v>78</v>
      </c>
      <c r="K54" s="980">
        <f t="shared" si="2"/>
        <v>96.29629629629629</v>
      </c>
      <c r="L54" s="56">
        <v>96</v>
      </c>
      <c r="M54" s="6">
        <v>91</v>
      </c>
      <c r="N54" s="980">
        <f t="shared" si="15"/>
        <v>94.79166666666666</v>
      </c>
      <c r="O54" s="56">
        <v>81</v>
      </c>
      <c r="P54" s="6">
        <v>80</v>
      </c>
      <c r="Q54" s="980">
        <f t="shared" si="16"/>
        <v>98.76543209876543</v>
      </c>
    </row>
    <row r="55" spans="1:17" ht="12.75">
      <c r="A55" s="467">
        <v>44</v>
      </c>
      <c r="B55" s="412" t="s">
        <v>233</v>
      </c>
      <c r="C55" s="211"/>
      <c r="D55" s="23"/>
      <c r="E55" s="238" t="e">
        <f t="shared" si="10"/>
        <v>#DIV/0!</v>
      </c>
      <c r="F55" s="23"/>
      <c r="G55" s="23"/>
      <c r="H55" s="305" t="e">
        <f t="shared" si="14"/>
        <v>#DIV/0!</v>
      </c>
      <c r="I55" s="56">
        <v>79</v>
      </c>
      <c r="J55" s="6">
        <v>79</v>
      </c>
      <c r="K55" s="980">
        <f t="shared" si="2"/>
        <v>100</v>
      </c>
      <c r="L55" s="56">
        <v>83</v>
      </c>
      <c r="M55" s="6">
        <v>82</v>
      </c>
      <c r="N55" s="980">
        <f t="shared" si="15"/>
        <v>98.79518072289156</v>
      </c>
      <c r="O55" s="56">
        <v>79</v>
      </c>
      <c r="P55" s="6">
        <v>79</v>
      </c>
      <c r="Q55" s="980">
        <f t="shared" si="16"/>
        <v>100</v>
      </c>
    </row>
    <row r="56" spans="1:17" ht="12.75">
      <c r="A56" s="467">
        <v>45</v>
      </c>
      <c r="B56" s="412" t="s">
        <v>159</v>
      </c>
      <c r="C56" s="211"/>
      <c r="D56" s="23"/>
      <c r="E56" s="238" t="e">
        <f t="shared" si="10"/>
        <v>#DIV/0!</v>
      </c>
      <c r="F56" s="23"/>
      <c r="G56" s="23"/>
      <c r="H56" s="305" t="e">
        <f t="shared" si="14"/>
        <v>#DIV/0!</v>
      </c>
      <c r="I56" s="56">
        <v>1770</v>
      </c>
      <c r="J56" s="6">
        <v>1675</v>
      </c>
      <c r="K56" s="980">
        <f t="shared" si="2"/>
        <v>94.63276836158192</v>
      </c>
      <c r="L56" s="56">
        <v>1800</v>
      </c>
      <c r="M56" s="6">
        <v>1508</v>
      </c>
      <c r="N56" s="980">
        <f t="shared" si="15"/>
        <v>83.77777777777777</v>
      </c>
      <c r="O56" s="56">
        <v>1770</v>
      </c>
      <c r="P56" s="6">
        <v>1633</v>
      </c>
      <c r="Q56" s="980">
        <f t="shared" si="16"/>
        <v>92.25988700564972</v>
      </c>
    </row>
    <row r="57" spans="1:17" ht="12.75">
      <c r="A57" s="467">
        <v>46</v>
      </c>
      <c r="B57" s="412" t="s">
        <v>234</v>
      </c>
      <c r="C57" s="211"/>
      <c r="D57" s="23"/>
      <c r="E57" s="238" t="e">
        <f t="shared" si="10"/>
        <v>#DIV/0!</v>
      </c>
      <c r="F57" s="23"/>
      <c r="G57" s="23"/>
      <c r="H57" s="305" t="e">
        <f t="shared" si="14"/>
        <v>#DIV/0!</v>
      </c>
      <c r="I57" s="56">
        <v>58</v>
      </c>
      <c r="J57" s="6">
        <v>54</v>
      </c>
      <c r="K57" s="980">
        <f t="shared" si="2"/>
        <v>93.10344827586206</v>
      </c>
      <c r="L57" s="56">
        <v>69</v>
      </c>
      <c r="M57" s="6">
        <v>69</v>
      </c>
      <c r="N57" s="980">
        <f t="shared" si="15"/>
        <v>100</v>
      </c>
      <c r="O57" s="233">
        <v>58</v>
      </c>
      <c r="P57" s="47">
        <v>53</v>
      </c>
      <c r="Q57" s="980">
        <f t="shared" si="16"/>
        <v>91.37931034482759</v>
      </c>
    </row>
    <row r="58" spans="1:17" ht="12.75">
      <c r="A58" s="467">
        <v>47</v>
      </c>
      <c r="B58" s="412" t="s">
        <v>235</v>
      </c>
      <c r="C58" s="211"/>
      <c r="D58" s="23"/>
      <c r="E58" s="238" t="e">
        <f t="shared" si="10"/>
        <v>#DIV/0!</v>
      </c>
      <c r="F58" s="23"/>
      <c r="G58" s="23"/>
      <c r="H58" s="305" t="e">
        <f t="shared" si="14"/>
        <v>#DIV/0!</v>
      </c>
      <c r="I58" s="56">
        <v>80</v>
      </c>
      <c r="J58" s="6">
        <v>68</v>
      </c>
      <c r="K58" s="980">
        <f t="shared" si="2"/>
        <v>85</v>
      </c>
      <c r="L58" s="56">
        <v>78</v>
      </c>
      <c r="M58" s="6">
        <v>75</v>
      </c>
      <c r="N58" s="980">
        <f t="shared" si="15"/>
        <v>96.15384615384616</v>
      </c>
      <c r="O58" s="56">
        <v>80</v>
      </c>
      <c r="P58" s="6">
        <v>72</v>
      </c>
      <c r="Q58" s="980">
        <f t="shared" si="16"/>
        <v>90</v>
      </c>
    </row>
    <row r="59" spans="1:17" ht="12.75">
      <c r="A59" s="467">
        <v>48</v>
      </c>
      <c r="B59" s="412" t="s">
        <v>183</v>
      </c>
      <c r="C59" s="211"/>
      <c r="D59" s="23"/>
      <c r="E59" s="238" t="e">
        <f t="shared" si="10"/>
        <v>#DIV/0!</v>
      </c>
      <c r="F59" s="23"/>
      <c r="G59" s="23"/>
      <c r="H59" s="305" t="e">
        <f t="shared" si="14"/>
        <v>#DIV/0!</v>
      </c>
      <c r="I59" s="56">
        <v>128</v>
      </c>
      <c r="J59" s="6">
        <v>126</v>
      </c>
      <c r="K59" s="980">
        <f t="shared" si="2"/>
        <v>98.4375</v>
      </c>
      <c r="L59" s="56">
        <v>174</v>
      </c>
      <c r="M59" s="6">
        <v>170</v>
      </c>
      <c r="N59" s="980">
        <f t="shared" si="15"/>
        <v>97.70114942528735</v>
      </c>
      <c r="O59" s="56">
        <v>128</v>
      </c>
      <c r="P59" s="6">
        <v>126</v>
      </c>
      <c r="Q59" s="980">
        <f t="shared" si="16"/>
        <v>98.4375</v>
      </c>
    </row>
    <row r="60" spans="1:17" ht="12.75" customHeight="1">
      <c r="A60" s="1650" t="s">
        <v>236</v>
      </c>
      <c r="B60" s="1651"/>
      <c r="C60" s="382">
        <f>SUM(C53:C59)</f>
        <v>0</v>
      </c>
      <c r="D60" s="258">
        <f>SUM(D53:D59)</f>
        <v>0</v>
      </c>
      <c r="E60" s="259" t="e">
        <f>+D60/C60*100</f>
        <v>#DIV/0!</v>
      </c>
      <c r="F60" s="258">
        <f>SUM(F53:F59)</f>
        <v>0</v>
      </c>
      <c r="G60" s="258">
        <f>SUM(G53:G59)</f>
        <v>0</v>
      </c>
      <c r="H60" s="403" t="e">
        <f>+G60/F60*100</f>
        <v>#DIV/0!</v>
      </c>
      <c r="I60" s="391">
        <f>SUM(I53:I59)</f>
        <v>2596</v>
      </c>
      <c r="J60" s="258">
        <f>SUM(J53:J59)</f>
        <v>2438</v>
      </c>
      <c r="K60" s="1058">
        <f>+J60/I60*100</f>
        <v>93.91371340523882</v>
      </c>
      <c r="L60" s="391">
        <f>SUM(L53:L59)</f>
        <v>2770</v>
      </c>
      <c r="M60" s="258">
        <f>SUM(M53:M59)</f>
        <v>2405</v>
      </c>
      <c r="N60" s="1016">
        <f>+M60/L60*100</f>
        <v>86.82310469314079</v>
      </c>
      <c r="O60" s="396">
        <f>SUM(O53:O59)</f>
        <v>2596</v>
      </c>
      <c r="P60" s="260">
        <f>SUM(P53:P59)</f>
        <v>2425</v>
      </c>
      <c r="Q60" s="1017">
        <f>+P60/O60*100</f>
        <v>93.41294298921417</v>
      </c>
    </row>
    <row r="61" spans="1:17" ht="12.75">
      <c r="A61" s="467">
        <v>49</v>
      </c>
      <c r="B61" s="412" t="s">
        <v>237</v>
      </c>
      <c r="C61" s="211"/>
      <c r="D61" s="23"/>
      <c r="E61" s="238" t="e">
        <f t="shared" si="10"/>
        <v>#DIV/0!</v>
      </c>
      <c r="F61" s="23"/>
      <c r="G61" s="23"/>
      <c r="H61" s="305" t="e">
        <f aca="true" t="shared" si="17" ref="H61:H66">+G61/F61*100</f>
        <v>#DIV/0!</v>
      </c>
      <c r="I61" s="56">
        <v>148</v>
      </c>
      <c r="J61" s="6">
        <v>146</v>
      </c>
      <c r="K61" s="980">
        <f t="shared" si="2"/>
        <v>98.64864864864865</v>
      </c>
      <c r="L61" s="56">
        <v>131</v>
      </c>
      <c r="M61" s="6">
        <v>125</v>
      </c>
      <c r="N61" s="980">
        <f t="shared" si="15"/>
        <v>95.41984732824427</v>
      </c>
      <c r="O61" s="233">
        <v>148</v>
      </c>
      <c r="P61" s="47">
        <v>136</v>
      </c>
      <c r="Q61" s="980">
        <f aca="true" t="shared" si="18" ref="Q61:Q66">+P61/O61*100</f>
        <v>91.8918918918919</v>
      </c>
    </row>
    <row r="62" spans="1:17" ht="12.75">
      <c r="A62" s="467">
        <v>50</v>
      </c>
      <c r="B62" s="412" t="s">
        <v>238</v>
      </c>
      <c r="C62" s="211"/>
      <c r="D62" s="23"/>
      <c r="E62" s="238" t="e">
        <f t="shared" si="10"/>
        <v>#DIV/0!</v>
      </c>
      <c r="F62" s="23"/>
      <c r="G62" s="23"/>
      <c r="H62" s="305" t="e">
        <f t="shared" si="17"/>
        <v>#DIV/0!</v>
      </c>
      <c r="I62" s="56">
        <v>650</v>
      </c>
      <c r="J62" s="6">
        <v>423</v>
      </c>
      <c r="K62" s="980">
        <f t="shared" si="2"/>
        <v>65.07692307692308</v>
      </c>
      <c r="L62" s="56">
        <v>685</v>
      </c>
      <c r="M62" s="6">
        <v>564</v>
      </c>
      <c r="N62" s="980">
        <f t="shared" si="15"/>
        <v>82.33576642335765</v>
      </c>
      <c r="O62" s="56">
        <v>650</v>
      </c>
      <c r="P62" s="6">
        <v>326</v>
      </c>
      <c r="Q62" s="980">
        <f t="shared" si="18"/>
        <v>50.153846153846146</v>
      </c>
    </row>
    <row r="63" spans="1:17" ht="12.75">
      <c r="A63" s="467">
        <v>51</v>
      </c>
      <c r="B63" s="412" t="s">
        <v>239</v>
      </c>
      <c r="C63" s="211"/>
      <c r="D63" s="23"/>
      <c r="E63" s="238" t="e">
        <f t="shared" si="10"/>
        <v>#DIV/0!</v>
      </c>
      <c r="F63" s="23"/>
      <c r="G63" s="23"/>
      <c r="H63" s="305" t="e">
        <f t="shared" si="17"/>
        <v>#DIV/0!</v>
      </c>
      <c r="I63" s="56">
        <v>430</v>
      </c>
      <c r="J63" s="6">
        <v>414</v>
      </c>
      <c r="K63" s="980">
        <f t="shared" si="2"/>
        <v>96.27906976744185</v>
      </c>
      <c r="L63" s="56">
        <v>450</v>
      </c>
      <c r="M63" s="6">
        <v>423</v>
      </c>
      <c r="N63" s="980">
        <f t="shared" si="15"/>
        <v>94</v>
      </c>
      <c r="O63" s="56">
        <v>430</v>
      </c>
      <c r="P63" s="6">
        <v>414</v>
      </c>
      <c r="Q63" s="980">
        <f t="shared" si="18"/>
        <v>96.27906976744185</v>
      </c>
    </row>
    <row r="64" spans="1:17" ht="12.75">
      <c r="A64" s="467">
        <v>52</v>
      </c>
      <c r="B64" s="412" t="s">
        <v>160</v>
      </c>
      <c r="C64" s="211"/>
      <c r="D64" s="23"/>
      <c r="E64" s="238" t="e">
        <f t="shared" si="10"/>
        <v>#DIV/0!</v>
      </c>
      <c r="F64" s="23"/>
      <c r="G64" s="23"/>
      <c r="H64" s="305" t="e">
        <f t="shared" si="17"/>
        <v>#DIV/0!</v>
      </c>
      <c r="I64" s="56">
        <v>38</v>
      </c>
      <c r="J64" s="317">
        <v>32</v>
      </c>
      <c r="K64" s="980">
        <f t="shared" si="2"/>
        <v>84.21052631578947</v>
      </c>
      <c r="L64" s="56">
        <v>43</v>
      </c>
      <c r="M64" s="317">
        <v>11</v>
      </c>
      <c r="N64" s="980">
        <f t="shared" si="15"/>
        <v>25.581395348837212</v>
      </c>
      <c r="O64" s="56">
        <v>38</v>
      </c>
      <c r="P64" s="317">
        <v>38</v>
      </c>
      <c r="Q64" s="980">
        <f t="shared" si="18"/>
        <v>100</v>
      </c>
    </row>
    <row r="65" spans="1:17" ht="12.75">
      <c r="A65" s="467">
        <v>53</v>
      </c>
      <c r="B65" s="412" t="s">
        <v>240</v>
      </c>
      <c r="C65" s="211"/>
      <c r="D65" s="23"/>
      <c r="E65" s="238" t="e">
        <f t="shared" si="10"/>
        <v>#DIV/0!</v>
      </c>
      <c r="F65" s="23"/>
      <c r="G65" s="23"/>
      <c r="H65" s="305" t="e">
        <f t="shared" si="17"/>
        <v>#DIV/0!</v>
      </c>
      <c r="I65" s="56">
        <v>170</v>
      </c>
      <c r="J65" s="6">
        <v>160</v>
      </c>
      <c r="K65" s="980">
        <f t="shared" si="2"/>
        <v>94.11764705882352</v>
      </c>
      <c r="L65" s="56">
        <v>190</v>
      </c>
      <c r="M65" s="6">
        <v>190</v>
      </c>
      <c r="N65" s="980">
        <f t="shared" si="15"/>
        <v>100</v>
      </c>
      <c r="O65" s="56">
        <v>170</v>
      </c>
      <c r="P65" s="6">
        <v>150</v>
      </c>
      <c r="Q65" s="980">
        <f t="shared" si="18"/>
        <v>88.23529411764706</v>
      </c>
    </row>
    <row r="66" spans="1:17" ht="12.75">
      <c r="A66" s="467">
        <v>54</v>
      </c>
      <c r="B66" s="412" t="s">
        <v>195</v>
      </c>
      <c r="C66" s="211"/>
      <c r="D66" s="23"/>
      <c r="E66" s="238" t="e">
        <f t="shared" si="10"/>
        <v>#DIV/0!</v>
      </c>
      <c r="F66" s="23"/>
      <c r="G66" s="23"/>
      <c r="H66" s="305" t="e">
        <f t="shared" si="17"/>
        <v>#DIV/0!</v>
      </c>
      <c r="I66" s="56">
        <v>212</v>
      </c>
      <c r="J66" s="6">
        <v>173</v>
      </c>
      <c r="K66" s="980">
        <f t="shared" si="2"/>
        <v>81.60377358490565</v>
      </c>
      <c r="L66" s="56">
        <v>265</v>
      </c>
      <c r="M66" s="6">
        <v>199</v>
      </c>
      <c r="N66" s="980">
        <f t="shared" si="15"/>
        <v>75.09433962264151</v>
      </c>
      <c r="O66" s="56">
        <v>212</v>
      </c>
      <c r="P66" s="6">
        <v>158</v>
      </c>
      <c r="Q66" s="980">
        <f t="shared" si="18"/>
        <v>74.52830188679245</v>
      </c>
    </row>
    <row r="67" spans="1:17" ht="12.75" customHeight="1">
      <c r="A67" s="1650" t="s">
        <v>241</v>
      </c>
      <c r="B67" s="1651"/>
      <c r="C67" s="382">
        <f>SUM(C61:C66)</f>
        <v>0</v>
      </c>
      <c r="D67" s="258">
        <f>SUM(D61:D66)</f>
        <v>0</v>
      </c>
      <c r="E67" s="259" t="e">
        <f>+D67/C67*100</f>
        <v>#DIV/0!</v>
      </c>
      <c r="F67" s="258">
        <f>SUM(F61:F66)</f>
        <v>0</v>
      </c>
      <c r="G67" s="258">
        <f>SUM(G61:G66)</f>
        <v>0</v>
      </c>
      <c r="H67" s="403" t="e">
        <f aca="true" t="shared" si="19" ref="H67:H75">+G67/F67*100</f>
        <v>#DIV/0!</v>
      </c>
      <c r="I67" s="391">
        <f>SUM(I61:I66)</f>
        <v>1648</v>
      </c>
      <c r="J67" s="258">
        <f>SUM(J61:J66)</f>
        <v>1348</v>
      </c>
      <c r="K67" s="1058">
        <f>+J67/I67*100</f>
        <v>81.79611650485437</v>
      </c>
      <c r="L67" s="391">
        <f>SUM(L61:L66)</f>
        <v>1764</v>
      </c>
      <c r="M67" s="258">
        <f>SUM(M61:M66)</f>
        <v>1512</v>
      </c>
      <c r="N67" s="1016">
        <f>+M67/L67*100</f>
        <v>85.71428571428571</v>
      </c>
      <c r="O67" s="391">
        <f>SUM(O61:O66)</f>
        <v>1648</v>
      </c>
      <c r="P67" s="258">
        <f>SUM(P61:P66)</f>
        <v>1222</v>
      </c>
      <c r="Q67" s="1016">
        <f aca="true" t="shared" si="20" ref="Q67:Q86">+P67/O67*100</f>
        <v>74.1504854368932</v>
      </c>
    </row>
    <row r="68" spans="1:17" ht="12.75">
      <c r="A68" s="467">
        <v>55</v>
      </c>
      <c r="B68" s="471" t="s">
        <v>242</v>
      </c>
      <c r="C68" s="358"/>
      <c r="D68" s="76"/>
      <c r="E68" s="238" t="e">
        <f t="shared" si="10"/>
        <v>#DIV/0!</v>
      </c>
      <c r="F68" s="76"/>
      <c r="G68" s="76"/>
      <c r="H68" s="305" t="e">
        <f t="shared" si="19"/>
        <v>#DIV/0!</v>
      </c>
      <c r="I68" s="780">
        <v>361</v>
      </c>
      <c r="J68" s="190">
        <v>350</v>
      </c>
      <c r="K68" s="980">
        <f t="shared" si="2"/>
        <v>96.95290858725761</v>
      </c>
      <c r="L68" s="780">
        <v>353</v>
      </c>
      <c r="M68" s="190">
        <v>335</v>
      </c>
      <c r="N68" s="980">
        <f>+M68/L68*100</f>
        <v>94.90084985835693</v>
      </c>
      <c r="O68" s="871">
        <v>361</v>
      </c>
      <c r="P68" s="748">
        <v>350</v>
      </c>
      <c r="Q68" s="980">
        <f t="shared" si="20"/>
        <v>96.95290858725761</v>
      </c>
    </row>
    <row r="69" spans="1:17" ht="12.75">
      <c r="A69" s="467">
        <v>56</v>
      </c>
      <c r="B69" s="471" t="s">
        <v>243</v>
      </c>
      <c r="C69" s="358"/>
      <c r="D69" s="76"/>
      <c r="E69" s="238" t="e">
        <f t="shared" si="10"/>
        <v>#DIV/0!</v>
      </c>
      <c r="F69" s="76"/>
      <c r="G69" s="76"/>
      <c r="H69" s="305" t="e">
        <f t="shared" si="19"/>
        <v>#DIV/0!</v>
      </c>
      <c r="I69" s="780">
        <v>107</v>
      </c>
      <c r="J69" s="190">
        <v>107</v>
      </c>
      <c r="K69" s="980">
        <f t="shared" si="2"/>
        <v>100</v>
      </c>
      <c r="L69" s="780">
        <v>110</v>
      </c>
      <c r="M69" s="190">
        <v>110</v>
      </c>
      <c r="N69" s="980">
        <f>+M69/L69*100</f>
        <v>100</v>
      </c>
      <c r="O69" s="871">
        <v>107</v>
      </c>
      <c r="P69" s="748">
        <v>92</v>
      </c>
      <c r="Q69" s="980">
        <f t="shared" si="20"/>
        <v>85.98130841121495</v>
      </c>
    </row>
    <row r="70" spans="1:17" ht="12.75">
      <c r="A70" s="467">
        <v>57</v>
      </c>
      <c r="B70" s="471" t="s">
        <v>199</v>
      </c>
      <c r="C70" s="358"/>
      <c r="D70" s="76"/>
      <c r="E70" s="238" t="e">
        <f t="shared" si="10"/>
        <v>#DIV/0!</v>
      </c>
      <c r="F70" s="76"/>
      <c r="G70" s="76"/>
      <c r="H70" s="305" t="e">
        <f t="shared" si="19"/>
        <v>#DIV/0!</v>
      </c>
      <c r="I70" s="780">
        <v>100</v>
      </c>
      <c r="J70" s="190">
        <v>94</v>
      </c>
      <c r="K70" s="980">
        <f t="shared" si="2"/>
        <v>94</v>
      </c>
      <c r="L70" s="780">
        <v>107</v>
      </c>
      <c r="M70" s="190">
        <v>103</v>
      </c>
      <c r="N70" s="980">
        <f>+M70/L70*100</f>
        <v>96.26168224299066</v>
      </c>
      <c r="O70" s="871">
        <v>100</v>
      </c>
      <c r="P70" s="748">
        <v>97</v>
      </c>
      <c r="Q70" s="980">
        <f t="shared" si="20"/>
        <v>97</v>
      </c>
    </row>
    <row r="71" spans="1:17" ht="12.75">
      <c r="A71" s="467">
        <v>58</v>
      </c>
      <c r="B71" s="471" t="s">
        <v>244</v>
      </c>
      <c r="C71" s="358"/>
      <c r="D71" s="76"/>
      <c r="E71" s="238" t="e">
        <f t="shared" si="10"/>
        <v>#DIV/0!</v>
      </c>
      <c r="F71" s="78"/>
      <c r="G71" s="78"/>
      <c r="H71" s="305" t="e">
        <f t="shared" si="19"/>
        <v>#DIV/0!</v>
      </c>
      <c r="I71" s="780">
        <v>200</v>
      </c>
      <c r="J71" s="190">
        <v>197</v>
      </c>
      <c r="K71" s="980">
        <f aca="true" t="shared" si="21" ref="K71:K76">+J71/I71*100</f>
        <v>98.5</v>
      </c>
      <c r="L71" s="780">
        <v>236</v>
      </c>
      <c r="M71" s="190">
        <v>233</v>
      </c>
      <c r="N71" s="980">
        <f>+M71/L71*100</f>
        <v>98.72881355932203</v>
      </c>
      <c r="O71" s="871">
        <v>200</v>
      </c>
      <c r="P71" s="748">
        <v>199</v>
      </c>
      <c r="Q71" s="980">
        <f t="shared" si="20"/>
        <v>99.5</v>
      </c>
    </row>
    <row r="72" spans="1:17" ht="12.75" customHeight="1">
      <c r="A72" s="1650" t="s">
        <v>245</v>
      </c>
      <c r="B72" s="1651"/>
      <c r="C72" s="382">
        <f>SUM(C68:C71)</f>
        <v>0</v>
      </c>
      <c r="D72" s="258">
        <f>SUM(D68:D71)</f>
        <v>0</v>
      </c>
      <c r="E72" s="259" t="e">
        <f>+D72/C72*100</f>
        <v>#DIV/0!</v>
      </c>
      <c r="F72" s="258">
        <f>SUM(F68:F71)</f>
        <v>0</v>
      </c>
      <c r="G72" s="258">
        <f>SUM(G68:G71)</f>
        <v>0</v>
      </c>
      <c r="H72" s="403" t="e">
        <f t="shared" si="19"/>
        <v>#DIV/0!</v>
      </c>
      <c r="I72" s="391">
        <f>SUM(I68:I71)</f>
        <v>768</v>
      </c>
      <c r="J72" s="258">
        <f>SUM(J68:J71)</f>
        <v>748</v>
      </c>
      <c r="K72" s="980">
        <f t="shared" si="21"/>
        <v>97.39583333333334</v>
      </c>
      <c r="L72" s="391">
        <f>SUM(L68:L71)</f>
        <v>806</v>
      </c>
      <c r="M72" s="258">
        <f>SUM(M68:M71)</f>
        <v>781</v>
      </c>
      <c r="N72" s="1016">
        <f aca="true" t="shared" si="22" ref="N72:N104">+M72/L72*100</f>
        <v>96.89826302729529</v>
      </c>
      <c r="O72" s="391">
        <f>SUM(O68:O71)</f>
        <v>768</v>
      </c>
      <c r="P72" s="258">
        <f>SUM(P68:P71)</f>
        <v>738</v>
      </c>
      <c r="Q72" s="1016">
        <f t="shared" si="20"/>
        <v>96.09375</v>
      </c>
    </row>
    <row r="73" spans="1:17" ht="12.75">
      <c r="A73" s="467">
        <v>59</v>
      </c>
      <c r="B73" s="471" t="s">
        <v>246</v>
      </c>
      <c r="C73" s="358"/>
      <c r="D73" s="76"/>
      <c r="E73" s="238" t="e">
        <f t="shared" si="10"/>
        <v>#DIV/0!</v>
      </c>
      <c r="F73" s="76"/>
      <c r="G73" s="76"/>
      <c r="H73" s="305" t="e">
        <f t="shared" si="19"/>
        <v>#DIV/0!</v>
      </c>
      <c r="I73" s="361">
        <v>83</v>
      </c>
      <c r="J73" s="76">
        <v>83</v>
      </c>
      <c r="K73" s="980">
        <f t="shared" si="21"/>
        <v>100</v>
      </c>
      <c r="L73" s="361">
        <v>91</v>
      </c>
      <c r="M73" s="76">
        <v>91</v>
      </c>
      <c r="N73" s="980">
        <f t="shared" si="22"/>
        <v>100</v>
      </c>
      <c r="O73" s="872">
        <v>83</v>
      </c>
      <c r="P73" s="288">
        <v>81</v>
      </c>
      <c r="Q73" s="980">
        <f t="shared" si="20"/>
        <v>97.59036144578313</v>
      </c>
    </row>
    <row r="74" spans="1:17" ht="12.75">
      <c r="A74" s="467">
        <v>60</v>
      </c>
      <c r="B74" s="471" t="s">
        <v>161</v>
      </c>
      <c r="C74" s="358"/>
      <c r="D74" s="76"/>
      <c r="E74" s="238" t="e">
        <f t="shared" si="10"/>
        <v>#DIV/0!</v>
      </c>
      <c r="F74" s="76"/>
      <c r="G74" s="76"/>
      <c r="H74" s="305" t="e">
        <f t="shared" si="19"/>
        <v>#DIV/0!</v>
      </c>
      <c r="I74" s="361">
        <v>397</v>
      </c>
      <c r="J74" s="76">
        <v>375</v>
      </c>
      <c r="K74" s="980">
        <f t="shared" si="21"/>
        <v>94.45843828715365</v>
      </c>
      <c r="L74" s="361">
        <v>416</v>
      </c>
      <c r="M74" s="76">
        <v>386</v>
      </c>
      <c r="N74" s="980">
        <f t="shared" si="22"/>
        <v>92.78846153846155</v>
      </c>
      <c r="O74" s="872">
        <v>397</v>
      </c>
      <c r="P74" s="288">
        <v>351</v>
      </c>
      <c r="Q74" s="980">
        <f t="shared" si="20"/>
        <v>88.41309823677582</v>
      </c>
    </row>
    <row r="75" spans="1:17" ht="12.75">
      <c r="A75" s="467">
        <v>61</v>
      </c>
      <c r="B75" s="471" t="s">
        <v>247</v>
      </c>
      <c r="C75" s="358"/>
      <c r="D75" s="76"/>
      <c r="E75" s="238" t="e">
        <f t="shared" si="10"/>
        <v>#DIV/0!</v>
      </c>
      <c r="F75" s="76"/>
      <c r="G75" s="76"/>
      <c r="H75" s="305" t="e">
        <f t="shared" si="19"/>
        <v>#DIV/0!</v>
      </c>
      <c r="I75" s="361">
        <v>192</v>
      </c>
      <c r="J75" s="76">
        <v>167</v>
      </c>
      <c r="K75" s="980">
        <f t="shared" si="21"/>
        <v>86.97916666666666</v>
      </c>
      <c r="L75" s="361">
        <v>185</v>
      </c>
      <c r="M75" s="76">
        <v>146</v>
      </c>
      <c r="N75" s="980">
        <f t="shared" si="22"/>
        <v>78.91891891891892</v>
      </c>
      <c r="O75" s="872">
        <v>192</v>
      </c>
      <c r="P75" s="288">
        <v>148</v>
      </c>
      <c r="Q75" s="980">
        <f t="shared" si="20"/>
        <v>77.08333333333334</v>
      </c>
    </row>
    <row r="76" spans="1:17" ht="12.75" customHeight="1">
      <c r="A76" s="1650" t="s">
        <v>248</v>
      </c>
      <c r="B76" s="1651"/>
      <c r="C76" s="382">
        <f>SUM(C73:C75)</f>
        <v>0</v>
      </c>
      <c r="D76" s="258">
        <f>SUM(D73:D75)</f>
        <v>0</v>
      </c>
      <c r="E76" s="259" t="e">
        <f>+D76/C76*100</f>
        <v>#DIV/0!</v>
      </c>
      <c r="F76" s="258">
        <f>SUM(F73:F75)</f>
        <v>0</v>
      </c>
      <c r="G76" s="258">
        <f>SUM(G73:G75)</f>
        <v>0</v>
      </c>
      <c r="H76" s="403" t="e">
        <f>+G76/F76*100</f>
        <v>#DIV/0!</v>
      </c>
      <c r="I76" s="391">
        <f>SUM(I73:I75)</f>
        <v>672</v>
      </c>
      <c r="J76" s="258">
        <f>SUM(J73:J75)</f>
        <v>625</v>
      </c>
      <c r="K76" s="1058">
        <f t="shared" si="21"/>
        <v>93.00595238095238</v>
      </c>
      <c r="L76" s="391">
        <f>SUM(L73:L75)</f>
        <v>692</v>
      </c>
      <c r="M76" s="258">
        <f>SUM(M73:M75)</f>
        <v>623</v>
      </c>
      <c r="N76" s="1016">
        <f t="shared" si="22"/>
        <v>90.02890173410405</v>
      </c>
      <c r="O76" s="391">
        <f>SUM(O73:O75)</f>
        <v>672</v>
      </c>
      <c r="P76" s="258">
        <f>SUM(P73:P75)</f>
        <v>580</v>
      </c>
      <c r="Q76" s="1016">
        <f t="shared" si="20"/>
        <v>86.30952380952381</v>
      </c>
    </row>
    <row r="77" spans="1:17" ht="12.75">
      <c r="A77" s="467">
        <v>62</v>
      </c>
      <c r="B77" s="412" t="s">
        <v>249</v>
      </c>
      <c r="C77" s="386"/>
      <c r="D77" s="23"/>
      <c r="E77" s="240" t="e">
        <f t="shared" si="10"/>
        <v>#DIV/0!</v>
      </c>
      <c r="F77" s="262"/>
      <c r="G77" s="23"/>
      <c r="H77" s="405" t="e">
        <f aca="true" t="shared" si="23" ref="H77:H86">+G77/F77*100</f>
        <v>#DIV/0!</v>
      </c>
      <c r="I77" s="56">
        <v>163</v>
      </c>
      <c r="J77" s="6">
        <v>162</v>
      </c>
      <c r="K77" s="980">
        <f aca="true" t="shared" si="24" ref="K77:K90">+J77/I77*100</f>
        <v>99.38650306748467</v>
      </c>
      <c r="L77" s="56">
        <v>171</v>
      </c>
      <c r="M77" s="6">
        <v>167</v>
      </c>
      <c r="N77" s="980">
        <f t="shared" si="22"/>
        <v>97.6608187134503</v>
      </c>
      <c r="O77" s="233">
        <v>163</v>
      </c>
      <c r="P77" s="47">
        <v>162</v>
      </c>
      <c r="Q77" s="980">
        <f t="shared" si="20"/>
        <v>99.38650306748467</v>
      </c>
    </row>
    <row r="78" spans="1:17" ht="12.75">
      <c r="A78" s="467">
        <v>63</v>
      </c>
      <c r="B78" s="412" t="s">
        <v>594</v>
      </c>
      <c r="C78" s="386"/>
      <c r="D78" s="23"/>
      <c r="E78" s="240" t="e">
        <f t="shared" si="10"/>
        <v>#DIV/0!</v>
      </c>
      <c r="F78" s="262"/>
      <c r="G78" s="23"/>
      <c r="H78" s="405" t="e">
        <f t="shared" si="23"/>
        <v>#DIV/0!</v>
      </c>
      <c r="I78" s="56">
        <v>207</v>
      </c>
      <c r="J78" s="6">
        <v>207</v>
      </c>
      <c r="K78" s="980">
        <f t="shared" si="24"/>
        <v>100</v>
      </c>
      <c r="L78" s="56">
        <v>260</v>
      </c>
      <c r="M78" s="6">
        <v>260</v>
      </c>
      <c r="N78" s="980">
        <f t="shared" si="22"/>
        <v>100</v>
      </c>
      <c r="O78" s="56">
        <v>207</v>
      </c>
      <c r="P78" s="6">
        <v>207</v>
      </c>
      <c r="Q78" s="980">
        <f t="shared" si="20"/>
        <v>100</v>
      </c>
    </row>
    <row r="79" spans="1:17" ht="12.75">
      <c r="A79" s="467">
        <v>64</v>
      </c>
      <c r="B79" s="412" t="s">
        <v>254</v>
      </c>
      <c r="C79" s="386"/>
      <c r="D79" s="23"/>
      <c r="E79" s="240" t="e">
        <f t="shared" si="10"/>
        <v>#DIV/0!</v>
      </c>
      <c r="F79" s="262"/>
      <c r="G79" s="23"/>
      <c r="H79" s="405" t="e">
        <f t="shared" si="23"/>
        <v>#DIV/0!</v>
      </c>
      <c r="I79" s="56">
        <v>111</v>
      </c>
      <c r="J79" s="6">
        <v>109</v>
      </c>
      <c r="K79" s="980">
        <f t="shared" si="24"/>
        <v>98.1981981981982</v>
      </c>
      <c r="L79" s="56">
        <v>140</v>
      </c>
      <c r="M79" s="6">
        <v>71</v>
      </c>
      <c r="N79" s="980">
        <f t="shared" si="22"/>
        <v>50.71428571428571</v>
      </c>
      <c r="O79" s="56">
        <v>111</v>
      </c>
      <c r="P79" s="6">
        <v>75</v>
      </c>
      <c r="Q79" s="980">
        <f t="shared" si="20"/>
        <v>67.56756756756756</v>
      </c>
    </row>
    <row r="80" spans="1:17" ht="12.75">
      <c r="A80" s="467">
        <v>65</v>
      </c>
      <c r="B80" s="412" t="s">
        <v>250</v>
      </c>
      <c r="C80" s="386"/>
      <c r="D80" s="23"/>
      <c r="E80" s="240" t="e">
        <f t="shared" si="10"/>
        <v>#DIV/0!</v>
      </c>
      <c r="F80" s="262"/>
      <c r="G80" s="23"/>
      <c r="H80" s="405" t="e">
        <f t="shared" si="23"/>
        <v>#DIV/0!</v>
      </c>
      <c r="I80" s="56">
        <v>84</v>
      </c>
      <c r="J80" s="6">
        <v>81</v>
      </c>
      <c r="K80" s="980">
        <f t="shared" si="24"/>
        <v>96.42857142857143</v>
      </c>
      <c r="L80" s="56">
        <v>101</v>
      </c>
      <c r="M80" s="6">
        <v>98</v>
      </c>
      <c r="N80" s="980">
        <f t="shared" si="22"/>
        <v>97.02970297029702</v>
      </c>
      <c r="O80" s="56">
        <v>81</v>
      </c>
      <c r="P80" s="6">
        <v>81</v>
      </c>
      <c r="Q80" s="980">
        <f t="shared" si="20"/>
        <v>100</v>
      </c>
    </row>
    <row r="81" spans="1:17" ht="12.75" customHeight="1">
      <c r="A81" s="467">
        <v>66</v>
      </c>
      <c r="B81" s="412" t="s">
        <v>593</v>
      </c>
      <c r="C81" s="386"/>
      <c r="D81" s="23"/>
      <c r="E81" s="240" t="e">
        <f t="shared" si="10"/>
        <v>#DIV/0!</v>
      </c>
      <c r="F81" s="262"/>
      <c r="G81" s="23"/>
      <c r="H81" s="405" t="e">
        <f t="shared" si="23"/>
        <v>#DIV/0!</v>
      </c>
      <c r="I81" s="56">
        <v>112</v>
      </c>
      <c r="J81" s="6">
        <v>109</v>
      </c>
      <c r="K81" s="980">
        <f t="shared" si="24"/>
        <v>97.32142857142857</v>
      </c>
      <c r="L81" s="56">
        <v>114</v>
      </c>
      <c r="M81" s="6">
        <v>113</v>
      </c>
      <c r="N81" s="980">
        <f t="shared" si="22"/>
        <v>99.12280701754386</v>
      </c>
      <c r="O81" s="56">
        <v>112</v>
      </c>
      <c r="P81" s="6">
        <v>109</v>
      </c>
      <c r="Q81" s="980">
        <f t="shared" si="20"/>
        <v>97.32142857142857</v>
      </c>
    </row>
    <row r="82" spans="1:17" ht="12.75">
      <c r="A82" s="467">
        <v>67</v>
      </c>
      <c r="B82" s="412" t="s">
        <v>251</v>
      </c>
      <c r="C82" s="386"/>
      <c r="D82" s="23"/>
      <c r="E82" s="240" t="e">
        <f t="shared" si="10"/>
        <v>#DIV/0!</v>
      </c>
      <c r="F82" s="262"/>
      <c r="G82" s="23"/>
      <c r="H82" s="405" t="e">
        <f t="shared" si="23"/>
        <v>#DIV/0!</v>
      </c>
      <c r="I82" s="56">
        <v>226</v>
      </c>
      <c r="J82" s="6">
        <v>226</v>
      </c>
      <c r="K82" s="980">
        <f t="shared" si="24"/>
        <v>100</v>
      </c>
      <c r="L82" s="56">
        <v>233</v>
      </c>
      <c r="M82" s="6">
        <v>224</v>
      </c>
      <c r="N82" s="980">
        <f t="shared" si="22"/>
        <v>96.13733905579399</v>
      </c>
      <c r="O82" s="56">
        <v>225</v>
      </c>
      <c r="P82" s="6">
        <v>225</v>
      </c>
      <c r="Q82" s="980">
        <f t="shared" si="20"/>
        <v>100</v>
      </c>
    </row>
    <row r="83" spans="1:17" ht="12.75">
      <c r="A83" s="467">
        <v>68</v>
      </c>
      <c r="B83" s="412" t="s">
        <v>252</v>
      </c>
      <c r="C83" s="386"/>
      <c r="D83" s="23"/>
      <c r="E83" s="240" t="e">
        <f t="shared" si="10"/>
        <v>#DIV/0!</v>
      </c>
      <c r="F83" s="262"/>
      <c r="G83" s="23"/>
      <c r="H83" s="405" t="e">
        <f t="shared" si="23"/>
        <v>#DIV/0!</v>
      </c>
      <c r="I83" s="56">
        <v>169</v>
      </c>
      <c r="J83" s="6">
        <v>169</v>
      </c>
      <c r="K83" s="980">
        <f t="shared" si="24"/>
        <v>100</v>
      </c>
      <c r="L83" s="56">
        <v>180</v>
      </c>
      <c r="M83" s="6">
        <v>125</v>
      </c>
      <c r="N83" s="980">
        <f t="shared" si="22"/>
        <v>69.44444444444444</v>
      </c>
      <c r="O83" s="56">
        <v>169</v>
      </c>
      <c r="P83" s="6">
        <v>169</v>
      </c>
      <c r="Q83" s="980">
        <f t="shared" si="20"/>
        <v>100</v>
      </c>
    </row>
    <row r="84" spans="1:17" ht="12.75">
      <c r="A84" s="467">
        <v>69</v>
      </c>
      <c r="B84" s="412" t="s">
        <v>162</v>
      </c>
      <c r="C84" s="386"/>
      <c r="D84" s="23"/>
      <c r="E84" s="240" t="e">
        <f t="shared" si="10"/>
        <v>#DIV/0!</v>
      </c>
      <c r="F84" s="262"/>
      <c r="G84" s="23"/>
      <c r="H84" s="405" t="e">
        <f t="shared" si="23"/>
        <v>#DIV/0!</v>
      </c>
      <c r="I84" s="56">
        <v>340</v>
      </c>
      <c r="J84" s="6">
        <v>338</v>
      </c>
      <c r="K84" s="980">
        <f t="shared" si="24"/>
        <v>99.41176470588235</v>
      </c>
      <c r="L84" s="56">
        <v>350</v>
      </c>
      <c r="M84" s="6">
        <v>347</v>
      </c>
      <c r="N84" s="980">
        <f t="shared" si="22"/>
        <v>99.14285714285714</v>
      </c>
      <c r="O84" s="56">
        <v>340</v>
      </c>
      <c r="P84" s="6">
        <v>338</v>
      </c>
      <c r="Q84" s="980">
        <f t="shared" si="20"/>
        <v>99.41176470588235</v>
      </c>
    </row>
    <row r="85" spans="1:17" ht="12.75">
      <c r="A85" s="467">
        <v>70</v>
      </c>
      <c r="B85" s="412" t="s">
        <v>253</v>
      </c>
      <c r="C85" s="386"/>
      <c r="D85" s="23"/>
      <c r="E85" s="240" t="e">
        <f t="shared" si="10"/>
        <v>#DIV/0!</v>
      </c>
      <c r="F85" s="262"/>
      <c r="G85" s="23"/>
      <c r="H85" s="405" t="e">
        <f t="shared" si="23"/>
        <v>#DIV/0!</v>
      </c>
      <c r="I85" s="56">
        <v>289</v>
      </c>
      <c r="J85" s="6">
        <v>280</v>
      </c>
      <c r="K85" s="980">
        <f t="shared" si="24"/>
        <v>96.88581314878893</v>
      </c>
      <c r="L85" s="56">
        <v>290</v>
      </c>
      <c r="M85" s="6">
        <v>284</v>
      </c>
      <c r="N85" s="980">
        <f t="shared" si="22"/>
        <v>97.93103448275862</v>
      </c>
      <c r="O85" s="56">
        <v>289</v>
      </c>
      <c r="P85" s="6">
        <v>280</v>
      </c>
      <c r="Q85" s="980">
        <f t="shared" si="20"/>
        <v>96.88581314878893</v>
      </c>
    </row>
    <row r="86" spans="1:17" ht="12.75">
      <c r="A86" s="467">
        <v>71</v>
      </c>
      <c r="B86" s="412" t="s">
        <v>163</v>
      </c>
      <c r="C86" s="386"/>
      <c r="D86" s="23"/>
      <c r="E86" s="240" t="e">
        <f t="shared" si="10"/>
        <v>#DIV/0!</v>
      </c>
      <c r="F86" s="262"/>
      <c r="G86" s="23"/>
      <c r="H86" s="405" t="e">
        <f t="shared" si="23"/>
        <v>#DIV/0!</v>
      </c>
      <c r="I86" s="56">
        <v>628</v>
      </c>
      <c r="J86" s="6">
        <v>628</v>
      </c>
      <c r="K86" s="980">
        <f t="shared" si="24"/>
        <v>100</v>
      </c>
      <c r="L86" s="56">
        <v>678</v>
      </c>
      <c r="M86" s="6">
        <v>648</v>
      </c>
      <c r="N86" s="980">
        <f t="shared" si="22"/>
        <v>95.57522123893806</v>
      </c>
      <c r="O86" s="56">
        <v>628</v>
      </c>
      <c r="P86" s="6">
        <v>628</v>
      </c>
      <c r="Q86" s="980">
        <f t="shared" si="20"/>
        <v>100</v>
      </c>
    </row>
    <row r="87" spans="1:17" ht="12.75" customHeight="1">
      <c r="A87" s="1650" t="s">
        <v>255</v>
      </c>
      <c r="B87" s="1651"/>
      <c r="C87" s="384">
        <f>SUM(C77:C86)</f>
        <v>0</v>
      </c>
      <c r="D87" s="260">
        <f>SUM(D77:D86)</f>
        <v>0</v>
      </c>
      <c r="E87" s="261" t="e">
        <f>+D87/C87*100</f>
        <v>#DIV/0!</v>
      </c>
      <c r="F87" s="260">
        <f>SUM(F77:F86)</f>
        <v>0</v>
      </c>
      <c r="G87" s="260">
        <f>SUM(G77:G86)</f>
        <v>0</v>
      </c>
      <c r="H87" s="404" t="e">
        <f aca="true" t="shared" si="25" ref="H87:H97">+G87/F87*100</f>
        <v>#DIV/0!</v>
      </c>
      <c r="I87" s="396">
        <f>SUM(I77:I86)</f>
        <v>2329</v>
      </c>
      <c r="J87" s="260">
        <f>SUM(J77:J86)</f>
        <v>2309</v>
      </c>
      <c r="K87" s="1059">
        <f aca="true" t="shared" si="26" ref="K87:K123">+J87/I87*100</f>
        <v>99.14126234435379</v>
      </c>
      <c r="L87" s="396">
        <f>SUM(L77:L86)</f>
        <v>2517</v>
      </c>
      <c r="M87" s="260">
        <f>SUM(M77:M86)</f>
        <v>2337</v>
      </c>
      <c r="N87" s="1016">
        <f t="shared" si="22"/>
        <v>92.84862932061978</v>
      </c>
      <c r="O87" s="396">
        <f>SUM(O77:O86)</f>
        <v>2325</v>
      </c>
      <c r="P87" s="260">
        <f>SUM(P77:P86)</f>
        <v>2274</v>
      </c>
      <c r="Q87" s="1017">
        <f>+P87/O87*100</f>
        <v>97.80645161290322</v>
      </c>
    </row>
    <row r="88" spans="1:17" ht="12.75">
      <c r="A88" s="467">
        <v>72</v>
      </c>
      <c r="B88" s="412" t="s">
        <v>164</v>
      </c>
      <c r="C88" s="211"/>
      <c r="D88" s="23"/>
      <c r="E88" s="240" t="e">
        <f t="shared" si="10"/>
        <v>#DIV/0!</v>
      </c>
      <c r="F88" s="23"/>
      <c r="G88" s="23"/>
      <c r="H88" s="405" t="e">
        <f t="shared" si="25"/>
        <v>#DIV/0!</v>
      </c>
      <c r="I88" s="56">
        <v>1016</v>
      </c>
      <c r="J88" s="6">
        <v>980</v>
      </c>
      <c r="K88" s="980">
        <f t="shared" si="24"/>
        <v>96.45669291338582</v>
      </c>
      <c r="L88" s="56">
        <v>980</v>
      </c>
      <c r="M88" s="6">
        <v>477</v>
      </c>
      <c r="N88" s="980">
        <f t="shared" si="22"/>
        <v>48.673469387755105</v>
      </c>
      <c r="O88" s="233">
        <v>1016</v>
      </c>
      <c r="P88" s="47">
        <v>928</v>
      </c>
      <c r="Q88" s="980">
        <f>+P88/O88*100</f>
        <v>91.33858267716536</v>
      </c>
    </row>
    <row r="89" spans="1:17" ht="12.75" customHeight="1">
      <c r="A89" s="467">
        <v>73</v>
      </c>
      <c r="B89" s="471" t="s">
        <v>596</v>
      </c>
      <c r="C89" s="211"/>
      <c r="D89" s="23"/>
      <c r="E89" s="240" t="e">
        <f t="shared" si="10"/>
        <v>#DIV/0!</v>
      </c>
      <c r="F89" s="23"/>
      <c r="G89" s="23"/>
      <c r="H89" s="405" t="e">
        <f t="shared" si="25"/>
        <v>#DIV/0!</v>
      </c>
      <c r="I89" s="56">
        <v>400</v>
      </c>
      <c r="J89" s="6">
        <v>378</v>
      </c>
      <c r="K89" s="980">
        <f t="shared" si="24"/>
        <v>94.5</v>
      </c>
      <c r="L89" s="56">
        <v>380</v>
      </c>
      <c r="M89" s="6">
        <v>179</v>
      </c>
      <c r="N89" s="980">
        <f t="shared" si="22"/>
        <v>47.10526315789474</v>
      </c>
      <c r="O89" s="56">
        <v>400</v>
      </c>
      <c r="P89" s="6">
        <v>345</v>
      </c>
      <c r="Q89" s="980">
        <f>+P89/O89*100</f>
        <v>86.25</v>
      </c>
    </row>
    <row r="90" spans="1:17" ht="12.75">
      <c r="A90" s="467">
        <v>74</v>
      </c>
      <c r="B90" s="471" t="s">
        <v>257</v>
      </c>
      <c r="C90" s="211"/>
      <c r="D90" s="23"/>
      <c r="E90" s="240" t="e">
        <f t="shared" si="10"/>
        <v>#DIV/0!</v>
      </c>
      <c r="F90" s="23"/>
      <c r="G90" s="23"/>
      <c r="H90" s="405" t="e">
        <f t="shared" si="25"/>
        <v>#DIV/0!</v>
      </c>
      <c r="I90" s="56">
        <v>315</v>
      </c>
      <c r="J90" s="6">
        <v>301</v>
      </c>
      <c r="K90" s="980">
        <f t="shared" si="24"/>
        <v>95.55555555555556</v>
      </c>
      <c r="L90" s="56">
        <v>247</v>
      </c>
      <c r="M90" s="6">
        <v>214</v>
      </c>
      <c r="N90" s="980">
        <f t="shared" si="22"/>
        <v>86.63967611336032</v>
      </c>
      <c r="O90" s="56">
        <v>263</v>
      </c>
      <c r="P90" s="6">
        <v>238</v>
      </c>
      <c r="Q90" s="980">
        <f>+P90/O90*100</f>
        <v>90.49429657794677</v>
      </c>
    </row>
    <row r="91" spans="1:17" ht="12.75">
      <c r="A91" s="467">
        <v>75</v>
      </c>
      <c r="B91" s="412" t="s">
        <v>165</v>
      </c>
      <c r="C91" s="211"/>
      <c r="D91" s="23"/>
      <c r="E91" s="240" t="e">
        <f t="shared" si="10"/>
        <v>#DIV/0!</v>
      </c>
      <c r="F91" s="23"/>
      <c r="G91" s="23"/>
      <c r="H91" s="405" t="e">
        <f t="shared" si="25"/>
        <v>#DIV/0!</v>
      </c>
      <c r="I91" s="56">
        <v>163</v>
      </c>
      <c r="J91" s="6">
        <v>163</v>
      </c>
      <c r="K91" s="980">
        <v>100</v>
      </c>
      <c r="L91" s="56">
        <v>152</v>
      </c>
      <c r="M91" s="6">
        <v>152</v>
      </c>
      <c r="N91" s="980">
        <f t="shared" si="22"/>
        <v>100</v>
      </c>
      <c r="O91" s="56">
        <v>163</v>
      </c>
      <c r="P91" s="6">
        <v>163</v>
      </c>
      <c r="Q91" s="980">
        <f>+P91/O91*100</f>
        <v>100</v>
      </c>
    </row>
    <row r="92" spans="1:17" ht="12.75" customHeight="1">
      <c r="A92" s="1650" t="s">
        <v>258</v>
      </c>
      <c r="B92" s="1651"/>
      <c r="C92" s="384">
        <f>SUM(C88:C91)</f>
        <v>0</v>
      </c>
      <c r="D92" s="260">
        <f>SUM(D88:D91)</f>
        <v>0</v>
      </c>
      <c r="E92" s="261" t="e">
        <f>+D92/C92*100</f>
        <v>#DIV/0!</v>
      </c>
      <c r="F92" s="260">
        <f>SUM(F88:F91)</f>
        <v>0</v>
      </c>
      <c r="G92" s="260">
        <f>SUM(G88:G91)</f>
        <v>0</v>
      </c>
      <c r="H92" s="404" t="e">
        <f t="shared" si="25"/>
        <v>#DIV/0!</v>
      </c>
      <c r="I92" s="396">
        <f>SUM(I88:I91)</f>
        <v>1894</v>
      </c>
      <c r="J92" s="260">
        <f>SUM(J88:J91)</f>
        <v>1822</v>
      </c>
      <c r="K92" s="1059">
        <f t="shared" si="26"/>
        <v>96.19852164730729</v>
      </c>
      <c r="L92" s="396">
        <f>SUM(L88:L91)</f>
        <v>1759</v>
      </c>
      <c r="M92" s="260">
        <f>SUM(M88:M91)</f>
        <v>1022</v>
      </c>
      <c r="N92" s="1016">
        <f t="shared" si="22"/>
        <v>58.101193860147816</v>
      </c>
      <c r="O92" s="391">
        <f>SUM(O88:O91)</f>
        <v>1842</v>
      </c>
      <c r="P92" s="258">
        <f>SUM(P88:P91)</f>
        <v>1674</v>
      </c>
      <c r="Q92" s="1016">
        <f aca="true" t="shared" si="27" ref="Q92:Q138">+P92/O92*100</f>
        <v>90.87947882736157</v>
      </c>
    </row>
    <row r="93" spans="1:17" ht="12.75">
      <c r="A93" s="467">
        <v>76</v>
      </c>
      <c r="B93" s="472" t="s">
        <v>182</v>
      </c>
      <c r="C93" s="407"/>
      <c r="D93" s="150"/>
      <c r="E93" s="240" t="e">
        <f t="shared" si="10"/>
        <v>#DIV/0!</v>
      </c>
      <c r="F93" s="263"/>
      <c r="G93" s="263"/>
      <c r="H93" s="405" t="e">
        <f t="shared" si="25"/>
        <v>#DIV/0!</v>
      </c>
      <c r="I93" s="873">
        <v>1150</v>
      </c>
      <c r="J93" s="327">
        <v>1105</v>
      </c>
      <c r="K93" s="1060">
        <f t="shared" si="26"/>
        <v>96.08695652173913</v>
      </c>
      <c r="L93" s="349">
        <v>1180</v>
      </c>
      <c r="M93" s="327">
        <v>1149</v>
      </c>
      <c r="N93" s="996">
        <f t="shared" si="22"/>
        <v>97.37288135593221</v>
      </c>
      <c r="O93" s="873">
        <v>975</v>
      </c>
      <c r="P93" s="327">
        <v>896</v>
      </c>
      <c r="Q93" s="996">
        <f t="shared" si="27"/>
        <v>91.8974358974359</v>
      </c>
    </row>
    <row r="94" spans="1:17" ht="12.75">
      <c r="A94" s="467">
        <v>77</v>
      </c>
      <c r="B94" s="472" t="s">
        <v>259</v>
      </c>
      <c r="C94" s="407"/>
      <c r="D94" s="150"/>
      <c r="E94" s="240" t="e">
        <f t="shared" si="10"/>
        <v>#DIV/0!</v>
      </c>
      <c r="F94" s="150"/>
      <c r="G94" s="150"/>
      <c r="H94" s="405" t="e">
        <f t="shared" si="25"/>
        <v>#DIV/0!</v>
      </c>
      <c r="I94" s="349">
        <v>183</v>
      </c>
      <c r="J94" s="327">
        <v>183</v>
      </c>
      <c r="K94" s="1060">
        <f t="shared" si="26"/>
        <v>100</v>
      </c>
      <c r="L94" s="349">
        <v>243</v>
      </c>
      <c r="M94" s="327">
        <v>195</v>
      </c>
      <c r="N94" s="996">
        <f t="shared" si="22"/>
        <v>80.24691358024691</v>
      </c>
      <c r="O94" s="349">
        <v>183</v>
      </c>
      <c r="P94" s="327">
        <v>183</v>
      </c>
      <c r="Q94" s="996">
        <f t="shared" si="27"/>
        <v>100</v>
      </c>
    </row>
    <row r="95" spans="1:17" ht="12.75" customHeight="1">
      <c r="A95" s="467">
        <v>78</v>
      </c>
      <c r="B95" s="472" t="s">
        <v>261</v>
      </c>
      <c r="C95" s="406"/>
      <c r="D95" s="150"/>
      <c r="E95" s="240" t="e">
        <f t="shared" si="10"/>
        <v>#DIV/0!</v>
      </c>
      <c r="F95" s="263"/>
      <c r="G95" s="263"/>
      <c r="H95" s="405" t="e">
        <f t="shared" si="25"/>
        <v>#DIV/0!</v>
      </c>
      <c r="I95" s="349">
        <v>236</v>
      </c>
      <c r="J95" s="327">
        <v>236</v>
      </c>
      <c r="K95" s="1060">
        <f t="shared" si="26"/>
        <v>100</v>
      </c>
      <c r="L95" s="349">
        <v>310</v>
      </c>
      <c r="M95" s="327">
        <v>310</v>
      </c>
      <c r="N95" s="996">
        <f t="shared" si="22"/>
        <v>100</v>
      </c>
      <c r="O95" s="349">
        <v>220</v>
      </c>
      <c r="P95" s="327">
        <v>202</v>
      </c>
      <c r="Q95" s="996">
        <f t="shared" si="27"/>
        <v>91.81818181818183</v>
      </c>
    </row>
    <row r="96" spans="1:17" ht="12.75">
      <c r="A96" s="467">
        <v>79</v>
      </c>
      <c r="B96" s="472" t="s">
        <v>260</v>
      </c>
      <c r="C96" s="211"/>
      <c r="D96" s="23"/>
      <c r="E96" s="240" t="e">
        <f t="shared" si="10"/>
        <v>#DIV/0!</v>
      </c>
      <c r="F96" s="23"/>
      <c r="G96" s="23"/>
      <c r="H96" s="405" t="e">
        <f t="shared" si="25"/>
        <v>#DIV/0!</v>
      </c>
      <c r="I96" s="56">
        <v>1483</v>
      </c>
      <c r="J96" s="6">
        <v>1310</v>
      </c>
      <c r="K96" s="1060">
        <f t="shared" si="26"/>
        <v>88.33445718138908</v>
      </c>
      <c r="L96" s="56">
        <v>1658</v>
      </c>
      <c r="M96" s="6">
        <v>1007</v>
      </c>
      <c r="N96" s="996">
        <f t="shared" si="22"/>
        <v>60.73582629674307</v>
      </c>
      <c r="O96" s="233">
        <v>1483</v>
      </c>
      <c r="P96" s="47">
        <v>946</v>
      </c>
      <c r="Q96" s="996">
        <f t="shared" si="27"/>
        <v>63.789615643964936</v>
      </c>
    </row>
    <row r="97" spans="1:17" ht="12.75">
      <c r="A97" s="467">
        <v>80</v>
      </c>
      <c r="B97" s="473" t="s">
        <v>262</v>
      </c>
      <c r="C97" s="211"/>
      <c r="D97" s="23"/>
      <c r="E97" s="240" t="e">
        <f t="shared" si="10"/>
        <v>#DIV/0!</v>
      </c>
      <c r="F97" s="23"/>
      <c r="G97" s="23"/>
      <c r="H97" s="405" t="e">
        <f t="shared" si="25"/>
        <v>#DIV/0!</v>
      </c>
      <c r="I97" s="56">
        <v>470</v>
      </c>
      <c r="J97" s="6">
        <v>420</v>
      </c>
      <c r="K97" s="1060">
        <f t="shared" si="26"/>
        <v>89.36170212765957</v>
      </c>
      <c r="L97" s="56">
        <v>480</v>
      </c>
      <c r="M97" s="6">
        <v>200</v>
      </c>
      <c r="N97" s="996">
        <f t="shared" si="22"/>
        <v>41.66666666666667</v>
      </c>
      <c r="O97" s="56">
        <v>470</v>
      </c>
      <c r="P97" s="6">
        <v>420</v>
      </c>
      <c r="Q97" s="996">
        <f t="shared" si="27"/>
        <v>89.36170212765957</v>
      </c>
    </row>
    <row r="98" spans="1:17" ht="12.75" customHeight="1">
      <c r="A98" s="1650" t="s">
        <v>263</v>
      </c>
      <c r="B98" s="1651"/>
      <c r="C98" s="382">
        <f>SUM(C93:C97)</f>
        <v>0</v>
      </c>
      <c r="D98" s="258">
        <f>SUM(D93:D97)</f>
        <v>0</v>
      </c>
      <c r="E98" s="259" t="e">
        <f>+D98/C98*100</f>
        <v>#DIV/0!</v>
      </c>
      <c r="F98" s="258">
        <f>SUM(F93:F97)</f>
        <v>0</v>
      </c>
      <c r="G98" s="258">
        <f>SUM(G93:G97)</f>
        <v>0</v>
      </c>
      <c r="H98" s="403" t="e">
        <f>+G98/F98*100</f>
        <v>#DIV/0!</v>
      </c>
      <c r="I98" s="391">
        <f>SUM(I93:I97)</f>
        <v>3522</v>
      </c>
      <c r="J98" s="258">
        <f>SUM(J93:J97)</f>
        <v>3254</v>
      </c>
      <c r="K98" s="1058">
        <f>+J98/I98*100</f>
        <v>92.39068710959683</v>
      </c>
      <c r="L98" s="391">
        <f>SUM(L93:L97)</f>
        <v>3871</v>
      </c>
      <c r="M98" s="258">
        <f>SUM(M93:M97)</f>
        <v>2861</v>
      </c>
      <c r="N98" s="1016">
        <f t="shared" si="22"/>
        <v>73.90855076207698</v>
      </c>
      <c r="O98" s="391">
        <f>SUM(O93:O97)</f>
        <v>3331</v>
      </c>
      <c r="P98" s="258">
        <f>SUM(P93:P97)</f>
        <v>2647</v>
      </c>
      <c r="Q98" s="1016">
        <f t="shared" si="27"/>
        <v>79.46562593815672</v>
      </c>
    </row>
    <row r="99" spans="1:17" ht="12.75">
      <c r="A99" s="467">
        <v>81</v>
      </c>
      <c r="B99" s="412" t="s">
        <v>201</v>
      </c>
      <c r="C99" s="211"/>
      <c r="D99" s="23"/>
      <c r="E99" s="240" t="e">
        <f t="shared" si="10"/>
        <v>#DIV/0!</v>
      </c>
      <c r="F99" s="23"/>
      <c r="G99" s="23"/>
      <c r="H99" s="405" t="e">
        <f aca="true" t="shared" si="28" ref="H99:H104">+G99/F99*100</f>
        <v>#DIV/0!</v>
      </c>
      <c r="I99" s="56">
        <v>186</v>
      </c>
      <c r="J99" s="6">
        <v>185</v>
      </c>
      <c r="K99" s="996">
        <f aca="true" t="shared" si="29" ref="K99:K104">+J99/I99*100</f>
        <v>99.46236559139786</v>
      </c>
      <c r="L99" s="56">
        <v>213</v>
      </c>
      <c r="M99" s="6">
        <v>213</v>
      </c>
      <c r="N99" s="996">
        <f t="shared" si="22"/>
        <v>100</v>
      </c>
      <c r="O99" s="233">
        <v>186</v>
      </c>
      <c r="P99" s="47">
        <v>176</v>
      </c>
      <c r="Q99" s="996">
        <f t="shared" si="27"/>
        <v>94.6236559139785</v>
      </c>
    </row>
    <row r="100" spans="1:17" ht="12.75" customHeight="1">
      <c r="A100" s="467">
        <v>82</v>
      </c>
      <c r="B100" s="412" t="s">
        <v>264</v>
      </c>
      <c r="C100" s="211"/>
      <c r="D100" s="23"/>
      <c r="E100" s="240" t="e">
        <f t="shared" si="10"/>
        <v>#DIV/0!</v>
      </c>
      <c r="F100" s="23"/>
      <c r="G100" s="23"/>
      <c r="H100" s="405" t="e">
        <f t="shared" si="28"/>
        <v>#DIV/0!</v>
      </c>
      <c r="I100" s="56">
        <v>114</v>
      </c>
      <c r="J100" s="6">
        <v>114</v>
      </c>
      <c r="K100" s="996">
        <f t="shared" si="29"/>
        <v>100</v>
      </c>
      <c r="L100" s="56">
        <v>133</v>
      </c>
      <c r="M100" s="6">
        <v>133</v>
      </c>
      <c r="N100" s="996">
        <f t="shared" si="22"/>
        <v>100</v>
      </c>
      <c r="O100" s="56">
        <v>114</v>
      </c>
      <c r="P100" s="6">
        <v>114</v>
      </c>
      <c r="Q100" s="996">
        <f t="shared" si="27"/>
        <v>100</v>
      </c>
    </row>
    <row r="101" spans="1:17" ht="12.75">
      <c r="A101" s="467">
        <v>83</v>
      </c>
      <c r="B101" s="412" t="s">
        <v>265</v>
      </c>
      <c r="C101" s="211"/>
      <c r="D101" s="23"/>
      <c r="E101" s="240" t="e">
        <f t="shared" si="10"/>
        <v>#DIV/0!</v>
      </c>
      <c r="F101" s="23"/>
      <c r="G101" s="23"/>
      <c r="H101" s="405" t="e">
        <f t="shared" si="28"/>
        <v>#DIV/0!</v>
      </c>
      <c r="I101" s="56">
        <v>1107</v>
      </c>
      <c r="J101" s="6">
        <v>880</v>
      </c>
      <c r="K101" s="996">
        <f t="shared" si="29"/>
        <v>79.49412827461609</v>
      </c>
      <c r="L101" s="56">
        <v>1270</v>
      </c>
      <c r="M101" s="6">
        <v>1270</v>
      </c>
      <c r="N101" s="996">
        <f t="shared" si="22"/>
        <v>100</v>
      </c>
      <c r="O101" s="56">
        <v>1107</v>
      </c>
      <c r="P101" s="6">
        <v>944</v>
      </c>
      <c r="Q101" s="996">
        <f t="shared" si="27"/>
        <v>85.27551942186089</v>
      </c>
    </row>
    <row r="102" spans="1:17" ht="12.75">
      <c r="A102" s="467">
        <v>84</v>
      </c>
      <c r="B102" s="412" t="s">
        <v>266</v>
      </c>
      <c r="C102" s="211"/>
      <c r="D102" s="23"/>
      <c r="E102" s="240" t="e">
        <f t="shared" si="10"/>
        <v>#DIV/0!</v>
      </c>
      <c r="F102" s="23"/>
      <c r="G102" s="23"/>
      <c r="H102" s="405" t="e">
        <f t="shared" si="28"/>
        <v>#DIV/0!</v>
      </c>
      <c r="I102" s="56">
        <v>302</v>
      </c>
      <c r="J102" s="6">
        <v>302</v>
      </c>
      <c r="K102" s="996">
        <f t="shared" si="29"/>
        <v>100</v>
      </c>
      <c r="L102" s="56">
        <v>286</v>
      </c>
      <c r="M102" s="6">
        <v>286</v>
      </c>
      <c r="N102" s="996">
        <f t="shared" si="22"/>
        <v>100</v>
      </c>
      <c r="O102" s="56">
        <v>284</v>
      </c>
      <c r="P102" s="6">
        <v>281</v>
      </c>
      <c r="Q102" s="996">
        <f t="shared" si="27"/>
        <v>98.94366197183099</v>
      </c>
    </row>
    <row r="103" spans="1:17" ht="12.75">
      <c r="A103" s="467">
        <v>85</v>
      </c>
      <c r="B103" s="412" t="s">
        <v>267</v>
      </c>
      <c r="C103" s="211"/>
      <c r="D103" s="23"/>
      <c r="E103" s="240" t="e">
        <f t="shared" si="10"/>
        <v>#DIV/0!</v>
      </c>
      <c r="F103" s="23"/>
      <c r="G103" s="23"/>
      <c r="H103" s="405" t="e">
        <f t="shared" si="28"/>
        <v>#DIV/0!</v>
      </c>
      <c r="I103" s="56">
        <v>59</v>
      </c>
      <c r="J103" s="6">
        <v>50</v>
      </c>
      <c r="K103" s="996">
        <f t="shared" si="29"/>
        <v>84.7457627118644</v>
      </c>
      <c r="L103" s="56">
        <v>73</v>
      </c>
      <c r="M103" s="6">
        <v>13</v>
      </c>
      <c r="N103" s="996">
        <f t="shared" si="22"/>
        <v>17.80821917808219</v>
      </c>
      <c r="O103" s="56">
        <v>59</v>
      </c>
      <c r="P103" s="6">
        <v>39</v>
      </c>
      <c r="Q103" s="996">
        <f t="shared" si="27"/>
        <v>66.10169491525424</v>
      </c>
    </row>
    <row r="104" spans="1:17" ht="12.75">
      <c r="A104" s="467">
        <v>86</v>
      </c>
      <c r="B104" s="412" t="s">
        <v>268</v>
      </c>
      <c r="C104" s="211"/>
      <c r="D104" s="23"/>
      <c r="E104" s="240" t="e">
        <f t="shared" si="10"/>
        <v>#DIV/0!</v>
      </c>
      <c r="F104" s="23"/>
      <c r="G104" s="23"/>
      <c r="H104" s="405" t="e">
        <f t="shared" si="28"/>
        <v>#DIV/0!</v>
      </c>
      <c r="I104" s="56">
        <v>121</v>
      </c>
      <c r="J104" s="6">
        <v>121</v>
      </c>
      <c r="K104" s="996">
        <f t="shared" si="29"/>
        <v>100</v>
      </c>
      <c r="L104" s="56">
        <v>139</v>
      </c>
      <c r="M104" s="6">
        <v>116</v>
      </c>
      <c r="N104" s="996">
        <f t="shared" si="22"/>
        <v>83.45323741007195</v>
      </c>
      <c r="O104" s="233">
        <v>118</v>
      </c>
      <c r="P104" s="47">
        <v>108</v>
      </c>
      <c r="Q104" s="996">
        <f t="shared" si="27"/>
        <v>91.52542372881356</v>
      </c>
    </row>
    <row r="105" spans="1:17" ht="12.75" customHeight="1">
      <c r="A105" s="1650" t="s">
        <v>269</v>
      </c>
      <c r="B105" s="1651"/>
      <c r="C105" s="382">
        <f>SUM(C99:C104)</f>
        <v>0</v>
      </c>
      <c r="D105" s="258">
        <f>SUM(D99:D104)</f>
        <v>0</v>
      </c>
      <c r="E105" s="259" t="e">
        <f>+D105/C105*100</f>
        <v>#DIV/0!</v>
      </c>
      <c r="F105" s="258">
        <f>SUM(F99:F104)</f>
        <v>0</v>
      </c>
      <c r="G105" s="258">
        <f>SUM(G99:G104)</f>
        <v>0</v>
      </c>
      <c r="H105" s="403" t="e">
        <f>+G105/F105*100</f>
        <v>#DIV/0!</v>
      </c>
      <c r="I105" s="391">
        <f>SUM(I99:I104)</f>
        <v>1889</v>
      </c>
      <c r="J105" s="258">
        <f>SUM(J99:J104)</f>
        <v>1652</v>
      </c>
      <c r="K105" s="1058">
        <f>+J105/I105*100</f>
        <v>87.45367919534145</v>
      </c>
      <c r="L105" s="391">
        <f>SUM(L99:L104)</f>
        <v>2114</v>
      </c>
      <c r="M105" s="258">
        <f>SUM(M99:M104)</f>
        <v>2031</v>
      </c>
      <c r="N105" s="1016">
        <f>+M105/L105*100</f>
        <v>96.07379375591296</v>
      </c>
      <c r="O105" s="391">
        <f>SUM(O99:O104)</f>
        <v>1868</v>
      </c>
      <c r="P105" s="258">
        <f>SUM(P99:P104)</f>
        <v>1662</v>
      </c>
      <c r="Q105" s="1016">
        <f>+P105/O105*100</f>
        <v>88.97216274089935</v>
      </c>
    </row>
    <row r="106" spans="1:17" ht="12.75">
      <c r="A106" s="467">
        <v>87</v>
      </c>
      <c r="B106" s="412" t="s">
        <v>270</v>
      </c>
      <c r="C106" s="211"/>
      <c r="D106" s="23"/>
      <c r="E106" s="240" t="e">
        <f t="shared" si="10"/>
        <v>#DIV/0!</v>
      </c>
      <c r="F106" s="23"/>
      <c r="G106" s="23"/>
      <c r="H106" s="405" t="e">
        <f aca="true" t="shared" si="30" ref="H106:H113">+G106/F106*100</f>
        <v>#DIV/0!</v>
      </c>
      <c r="I106" s="822">
        <v>360</v>
      </c>
      <c r="J106" s="216">
        <v>320</v>
      </c>
      <c r="K106" s="1060">
        <f t="shared" si="26"/>
        <v>88.88888888888889</v>
      </c>
      <c r="L106" s="216">
        <v>603</v>
      </c>
      <c r="M106" s="216">
        <v>603</v>
      </c>
      <c r="N106" s="996">
        <f aca="true" t="shared" si="31" ref="N106:N113">+M106/L106*100</f>
        <v>100</v>
      </c>
      <c r="O106" s="874">
        <v>360</v>
      </c>
      <c r="P106" s="793">
        <v>320</v>
      </c>
      <c r="Q106" s="996">
        <f aca="true" t="shared" si="32" ref="Q106:Q113">+P106/O106*100</f>
        <v>88.88888888888889</v>
      </c>
    </row>
    <row r="107" spans="1:17" ht="12.75">
      <c r="A107" s="467">
        <v>88</v>
      </c>
      <c r="B107" s="412" t="s">
        <v>184</v>
      </c>
      <c r="C107" s="211"/>
      <c r="D107" s="23"/>
      <c r="E107" s="240" t="e">
        <f t="shared" si="10"/>
        <v>#DIV/0!</v>
      </c>
      <c r="F107" s="23"/>
      <c r="G107" s="23"/>
      <c r="H107" s="405" t="e">
        <f t="shared" si="30"/>
        <v>#DIV/0!</v>
      </c>
      <c r="I107" s="250">
        <v>34</v>
      </c>
      <c r="J107" s="23">
        <v>29</v>
      </c>
      <c r="K107" s="1060">
        <f t="shared" si="26"/>
        <v>85.29411764705883</v>
      </c>
      <c r="L107" s="250">
        <v>41</v>
      </c>
      <c r="M107" s="23">
        <v>38</v>
      </c>
      <c r="N107" s="996">
        <f t="shared" si="31"/>
        <v>92.6829268292683</v>
      </c>
      <c r="O107" s="378">
        <v>34</v>
      </c>
      <c r="P107" s="151">
        <v>31</v>
      </c>
      <c r="Q107" s="996">
        <f t="shared" si="32"/>
        <v>91.17647058823529</v>
      </c>
    </row>
    <row r="108" spans="1:17" ht="12.75">
      <c r="A108" s="467">
        <v>89</v>
      </c>
      <c r="B108" s="412" t="s">
        <v>271</v>
      </c>
      <c r="C108" s="211"/>
      <c r="D108" s="23"/>
      <c r="E108" s="240" t="e">
        <f aca="true" t="shared" si="33" ref="E108:E118">+D108/C108*100</f>
        <v>#DIV/0!</v>
      </c>
      <c r="F108" s="23"/>
      <c r="G108" s="23"/>
      <c r="H108" s="405" t="e">
        <f t="shared" si="30"/>
        <v>#DIV/0!</v>
      </c>
      <c r="I108" s="250">
        <v>150</v>
      </c>
      <c r="J108" s="23">
        <v>79</v>
      </c>
      <c r="K108" s="1060">
        <f t="shared" si="26"/>
        <v>52.666666666666664</v>
      </c>
      <c r="L108" s="250">
        <v>200</v>
      </c>
      <c r="M108" s="23">
        <v>175</v>
      </c>
      <c r="N108" s="996">
        <f t="shared" si="31"/>
        <v>87.5</v>
      </c>
      <c r="O108" s="378">
        <v>150</v>
      </c>
      <c r="P108" s="151">
        <v>96</v>
      </c>
      <c r="Q108" s="996">
        <f t="shared" si="32"/>
        <v>64</v>
      </c>
    </row>
    <row r="109" spans="1:17" ht="12.75">
      <c r="A109" s="467">
        <v>90</v>
      </c>
      <c r="B109" s="412" t="s">
        <v>272</v>
      </c>
      <c r="C109" s="211"/>
      <c r="D109" s="23"/>
      <c r="E109" s="240" t="e">
        <f t="shared" si="33"/>
        <v>#DIV/0!</v>
      </c>
      <c r="F109" s="23"/>
      <c r="G109" s="23"/>
      <c r="H109" s="405" t="e">
        <f t="shared" si="30"/>
        <v>#DIV/0!</v>
      </c>
      <c r="I109" s="23">
        <v>115</v>
      </c>
      <c r="J109" s="23">
        <v>115</v>
      </c>
      <c r="K109" s="1060">
        <f t="shared" si="26"/>
        <v>100</v>
      </c>
      <c r="L109" s="23">
        <v>169</v>
      </c>
      <c r="M109" s="23">
        <v>169</v>
      </c>
      <c r="N109" s="996">
        <f t="shared" si="31"/>
        <v>100</v>
      </c>
      <c r="O109" s="378">
        <v>100</v>
      </c>
      <c r="P109" s="151">
        <v>31</v>
      </c>
      <c r="Q109" s="996">
        <f t="shared" si="32"/>
        <v>31</v>
      </c>
    </row>
    <row r="110" spans="1:17" ht="12.75">
      <c r="A110" s="467">
        <v>91</v>
      </c>
      <c r="B110" s="412" t="s">
        <v>166</v>
      </c>
      <c r="C110" s="211"/>
      <c r="D110" s="23"/>
      <c r="E110" s="240" t="e">
        <f t="shared" si="33"/>
        <v>#DIV/0!</v>
      </c>
      <c r="F110" s="23"/>
      <c r="G110" s="23"/>
      <c r="H110" s="405" t="e">
        <f t="shared" si="30"/>
        <v>#DIV/0!</v>
      </c>
      <c r="I110" s="250">
        <v>2350</v>
      </c>
      <c r="J110" s="23">
        <v>2284</v>
      </c>
      <c r="K110" s="1060">
        <f t="shared" si="26"/>
        <v>97.19148936170214</v>
      </c>
      <c r="L110" s="250">
        <v>2400</v>
      </c>
      <c r="M110" s="23">
        <v>1661</v>
      </c>
      <c r="N110" s="996">
        <f t="shared" si="31"/>
        <v>69.20833333333334</v>
      </c>
      <c r="O110" s="378">
        <v>2350</v>
      </c>
      <c r="P110" s="151">
        <v>2041</v>
      </c>
      <c r="Q110" s="996">
        <f t="shared" si="32"/>
        <v>86.85106382978724</v>
      </c>
    </row>
    <row r="111" spans="1:17" ht="12.75">
      <c r="A111" s="467">
        <v>92</v>
      </c>
      <c r="B111" s="412" t="s">
        <v>273</v>
      </c>
      <c r="C111" s="211"/>
      <c r="D111" s="23"/>
      <c r="E111" s="240" t="e">
        <f t="shared" si="33"/>
        <v>#DIV/0!</v>
      </c>
      <c r="F111" s="23"/>
      <c r="G111" s="23"/>
      <c r="H111" s="405" t="e">
        <f t="shared" si="30"/>
        <v>#DIV/0!</v>
      </c>
      <c r="I111" s="23">
        <v>42</v>
      </c>
      <c r="J111" s="23">
        <v>42</v>
      </c>
      <c r="K111" s="1060">
        <f t="shared" si="26"/>
        <v>100</v>
      </c>
      <c r="L111" s="23">
        <v>52</v>
      </c>
      <c r="M111" s="23">
        <v>52</v>
      </c>
      <c r="N111" s="996">
        <f t="shared" si="31"/>
        <v>100</v>
      </c>
      <c r="O111" s="151">
        <v>42</v>
      </c>
      <c r="P111" s="151">
        <v>42</v>
      </c>
      <c r="Q111" s="996">
        <f t="shared" si="32"/>
        <v>100</v>
      </c>
    </row>
    <row r="112" spans="1:17" ht="12.75">
      <c r="A112" s="467">
        <v>93</v>
      </c>
      <c r="B112" s="412" t="s">
        <v>274</v>
      </c>
      <c r="C112" s="211"/>
      <c r="D112" s="23"/>
      <c r="E112" s="240" t="e">
        <f t="shared" si="33"/>
        <v>#DIV/0!</v>
      </c>
      <c r="F112" s="23"/>
      <c r="G112" s="23"/>
      <c r="H112" s="405" t="e">
        <f t="shared" si="30"/>
        <v>#DIV/0!</v>
      </c>
      <c r="I112" s="250">
        <v>70</v>
      </c>
      <c r="J112" s="23">
        <v>66</v>
      </c>
      <c r="K112" s="1060">
        <f t="shared" si="26"/>
        <v>94.28571428571428</v>
      </c>
      <c r="L112" s="250">
        <v>75</v>
      </c>
      <c r="M112" s="23">
        <v>67</v>
      </c>
      <c r="N112" s="996">
        <f t="shared" si="31"/>
        <v>89.33333333333333</v>
      </c>
      <c r="O112" s="250">
        <v>70</v>
      </c>
      <c r="P112" s="23">
        <v>66</v>
      </c>
      <c r="Q112" s="996">
        <f t="shared" si="32"/>
        <v>94.28571428571428</v>
      </c>
    </row>
    <row r="113" spans="1:17" ht="12.75">
      <c r="A113" s="467">
        <v>94</v>
      </c>
      <c r="B113" s="412" t="s">
        <v>275</v>
      </c>
      <c r="C113" s="211"/>
      <c r="D113" s="23"/>
      <c r="E113" s="240" t="e">
        <f t="shared" si="33"/>
        <v>#DIV/0!</v>
      </c>
      <c r="F113" s="23"/>
      <c r="G113" s="23"/>
      <c r="H113" s="405" t="e">
        <f t="shared" si="30"/>
        <v>#DIV/0!</v>
      </c>
      <c r="I113" s="250">
        <v>105</v>
      </c>
      <c r="J113" s="23">
        <v>100</v>
      </c>
      <c r="K113" s="1060">
        <f t="shared" si="26"/>
        <v>95.23809523809523</v>
      </c>
      <c r="L113" s="250">
        <v>110</v>
      </c>
      <c r="M113" s="23">
        <v>106</v>
      </c>
      <c r="N113" s="996">
        <f t="shared" si="31"/>
        <v>96.36363636363636</v>
      </c>
      <c r="O113" s="378">
        <v>105</v>
      </c>
      <c r="P113" s="151">
        <v>100</v>
      </c>
      <c r="Q113" s="996">
        <f t="shared" si="32"/>
        <v>95.23809523809523</v>
      </c>
    </row>
    <row r="114" spans="1:17" ht="12.75" customHeight="1">
      <c r="A114" s="1650" t="s">
        <v>276</v>
      </c>
      <c r="B114" s="1651"/>
      <c r="C114" s="382">
        <f>SUM(C106:C113)</f>
        <v>0</v>
      </c>
      <c r="D114" s="258">
        <f>SUM(D106:D113)</f>
        <v>0</v>
      </c>
      <c r="E114" s="259" t="e">
        <f>+D114/C114*100</f>
        <v>#DIV/0!</v>
      </c>
      <c r="F114" s="258">
        <f>SUM(F106:F113)</f>
        <v>0</v>
      </c>
      <c r="G114" s="258">
        <f>SUM(G106:G113)</f>
        <v>0</v>
      </c>
      <c r="H114" s="403" t="e">
        <f aca="true" t="shared" si="34" ref="H114:H130">+G114/F114*100</f>
        <v>#DIV/0!</v>
      </c>
      <c r="I114" s="391">
        <f>SUM(I106:I113)</f>
        <v>3226</v>
      </c>
      <c r="J114" s="258">
        <f>SUM(J106:J113)</f>
        <v>3035</v>
      </c>
      <c r="K114" s="1058">
        <f aca="true" t="shared" si="35" ref="K114:K138">+J114/I114*100</f>
        <v>94.07935523868568</v>
      </c>
      <c r="L114" s="391">
        <f>SUM(L106:L113)</f>
        <v>3650</v>
      </c>
      <c r="M114" s="258">
        <f>SUM(M106:M113)</f>
        <v>2871</v>
      </c>
      <c r="N114" s="1016">
        <f>+M114/L114*100</f>
        <v>78.65753424657534</v>
      </c>
      <c r="O114" s="391">
        <f>SUM(O106:O113)</f>
        <v>3211</v>
      </c>
      <c r="P114" s="258">
        <f>SUM(P106:P113)</f>
        <v>2727</v>
      </c>
      <c r="Q114" s="1016">
        <f t="shared" si="27"/>
        <v>84.92681407661165</v>
      </c>
    </row>
    <row r="115" spans="1:17" ht="12.75">
      <c r="A115" s="467">
        <v>95</v>
      </c>
      <c r="B115" s="412" t="s">
        <v>185</v>
      </c>
      <c r="C115" s="211"/>
      <c r="D115" s="23"/>
      <c r="E115" s="240" t="e">
        <f t="shared" si="33"/>
        <v>#DIV/0!</v>
      </c>
      <c r="F115" s="23"/>
      <c r="G115" s="23"/>
      <c r="H115" s="405" t="e">
        <f t="shared" si="34"/>
        <v>#DIV/0!</v>
      </c>
      <c r="I115" s="250">
        <v>95</v>
      </c>
      <c r="J115" s="23">
        <v>94</v>
      </c>
      <c r="K115" s="1060">
        <f t="shared" si="26"/>
        <v>98.94736842105263</v>
      </c>
      <c r="L115" s="23">
        <v>85</v>
      </c>
      <c r="M115" s="23">
        <v>85</v>
      </c>
      <c r="N115" s="1060">
        <f>+M115/L115*100</f>
        <v>100</v>
      </c>
      <c r="O115" s="378">
        <v>95</v>
      </c>
      <c r="P115" s="151">
        <v>86</v>
      </c>
      <c r="Q115" s="1060">
        <f t="shared" si="27"/>
        <v>90.52631578947368</v>
      </c>
    </row>
    <row r="116" spans="1:17" ht="12.75" customHeight="1">
      <c r="A116" s="467">
        <v>96</v>
      </c>
      <c r="B116" s="412" t="s">
        <v>277</v>
      </c>
      <c r="C116" s="211"/>
      <c r="D116" s="23"/>
      <c r="E116" s="240" t="e">
        <f t="shared" si="33"/>
        <v>#DIV/0!</v>
      </c>
      <c r="F116" s="23"/>
      <c r="G116" s="23"/>
      <c r="H116" s="405" t="e">
        <f t="shared" si="34"/>
        <v>#DIV/0!</v>
      </c>
      <c r="I116" s="250">
        <v>125</v>
      </c>
      <c r="J116" s="23">
        <v>120</v>
      </c>
      <c r="K116" s="1060">
        <f t="shared" si="26"/>
        <v>96</v>
      </c>
      <c r="L116" s="250">
        <v>140</v>
      </c>
      <c r="M116" s="23">
        <v>138</v>
      </c>
      <c r="N116" s="1060">
        <f>+M116/L116*100</f>
        <v>98.57142857142858</v>
      </c>
      <c r="O116" s="250">
        <v>125</v>
      </c>
      <c r="P116" s="23">
        <v>114</v>
      </c>
      <c r="Q116" s="1060">
        <f t="shared" si="27"/>
        <v>91.2</v>
      </c>
    </row>
    <row r="117" spans="1:17" ht="12.75">
      <c r="A117" s="467">
        <v>97</v>
      </c>
      <c r="B117" s="412" t="s">
        <v>278</v>
      </c>
      <c r="C117" s="211"/>
      <c r="D117" s="23"/>
      <c r="E117" s="240" t="e">
        <f t="shared" si="33"/>
        <v>#DIV/0!</v>
      </c>
      <c r="F117" s="23"/>
      <c r="G117" s="23"/>
      <c r="H117" s="405" t="e">
        <f t="shared" si="34"/>
        <v>#DIV/0!</v>
      </c>
      <c r="I117" s="250">
        <v>184</v>
      </c>
      <c r="J117" s="23">
        <v>184</v>
      </c>
      <c r="K117" s="1060">
        <f t="shared" si="26"/>
        <v>100</v>
      </c>
      <c r="L117" s="250">
        <v>170</v>
      </c>
      <c r="M117" s="23">
        <v>132</v>
      </c>
      <c r="N117" s="1060">
        <f>+M117/L117*100</f>
        <v>77.64705882352942</v>
      </c>
      <c r="O117" s="250">
        <v>150</v>
      </c>
      <c r="P117" s="23">
        <v>109</v>
      </c>
      <c r="Q117" s="1060">
        <f t="shared" si="27"/>
        <v>72.66666666666667</v>
      </c>
    </row>
    <row r="118" spans="1:17" ht="12.75">
      <c r="A118" s="467">
        <v>98</v>
      </c>
      <c r="B118" s="412" t="s">
        <v>167</v>
      </c>
      <c r="C118" s="211"/>
      <c r="D118" s="23"/>
      <c r="E118" s="240" t="e">
        <f t="shared" si="33"/>
        <v>#DIV/0!</v>
      </c>
      <c r="F118" s="23"/>
      <c r="G118" s="23"/>
      <c r="H118" s="405" t="e">
        <f t="shared" si="34"/>
        <v>#DIV/0!</v>
      </c>
      <c r="I118" s="250">
        <v>400</v>
      </c>
      <c r="J118" s="23">
        <v>379</v>
      </c>
      <c r="K118" s="1060">
        <f t="shared" si="26"/>
        <v>94.75</v>
      </c>
      <c r="L118" s="250">
        <v>400</v>
      </c>
      <c r="M118" s="23">
        <v>302</v>
      </c>
      <c r="N118" s="1060">
        <f>+M118/L118*100</f>
        <v>75.5</v>
      </c>
      <c r="O118" s="250">
        <v>400</v>
      </c>
      <c r="P118" s="23">
        <v>385</v>
      </c>
      <c r="Q118" s="1060">
        <f t="shared" si="27"/>
        <v>96.25</v>
      </c>
    </row>
    <row r="119" spans="1:17" ht="12.75" customHeight="1">
      <c r="A119" s="1650" t="s">
        <v>279</v>
      </c>
      <c r="B119" s="1651"/>
      <c r="C119" s="382">
        <f>SUM(C115:C118)</f>
        <v>0</v>
      </c>
      <c r="D119" s="258">
        <f>SUM(D115:D118)</f>
        <v>0</v>
      </c>
      <c r="E119" s="259" t="e">
        <f aca="true" t="shared" si="36" ref="E119:E124">+D119/C119*100</f>
        <v>#DIV/0!</v>
      </c>
      <c r="F119" s="258">
        <f>SUM(F115:F118)</f>
        <v>0</v>
      </c>
      <c r="G119" s="258">
        <f>SUM(G115:G118)</f>
        <v>0</v>
      </c>
      <c r="H119" s="403" t="e">
        <f t="shared" si="34"/>
        <v>#DIV/0!</v>
      </c>
      <c r="I119" s="391">
        <f>SUM(I115:I118)</f>
        <v>804</v>
      </c>
      <c r="J119" s="258">
        <f>SUM(J115:J118)</f>
        <v>777</v>
      </c>
      <c r="K119" s="1058">
        <f t="shared" si="35"/>
        <v>96.64179104477611</v>
      </c>
      <c r="L119" s="391">
        <f>SUM(L115:L118)</f>
        <v>795</v>
      </c>
      <c r="M119" s="258">
        <f>SUM(M115:M118)</f>
        <v>657</v>
      </c>
      <c r="N119" s="1016">
        <f aca="true" t="shared" si="37" ref="N119:N128">+M119/L119*100</f>
        <v>82.64150943396227</v>
      </c>
      <c r="O119" s="391">
        <f>SUM(O115:O118)</f>
        <v>770</v>
      </c>
      <c r="P119" s="258">
        <f>SUM(P115:P118)</f>
        <v>694</v>
      </c>
      <c r="Q119" s="1016">
        <f t="shared" si="27"/>
        <v>90.12987012987013</v>
      </c>
    </row>
    <row r="120" spans="1:17" ht="12.75">
      <c r="A120" s="467">
        <v>99</v>
      </c>
      <c r="B120" s="471" t="s">
        <v>168</v>
      </c>
      <c r="C120" s="211"/>
      <c r="D120" s="23"/>
      <c r="E120" s="240" t="e">
        <f t="shared" si="36"/>
        <v>#DIV/0!</v>
      </c>
      <c r="F120" s="23"/>
      <c r="G120" s="23"/>
      <c r="H120" s="405" t="e">
        <f t="shared" si="34"/>
        <v>#DIV/0!</v>
      </c>
      <c r="I120" s="250">
        <v>402</v>
      </c>
      <c r="J120" s="23">
        <v>402</v>
      </c>
      <c r="K120" s="1060">
        <f t="shared" si="26"/>
        <v>100</v>
      </c>
      <c r="L120" s="250">
        <v>520</v>
      </c>
      <c r="M120" s="23">
        <v>520</v>
      </c>
      <c r="N120" s="1060">
        <f t="shared" si="37"/>
        <v>100</v>
      </c>
      <c r="O120" s="378">
        <v>402</v>
      </c>
      <c r="P120" s="151">
        <v>331</v>
      </c>
      <c r="Q120" s="1060">
        <f t="shared" si="27"/>
        <v>82.33830845771143</v>
      </c>
    </row>
    <row r="121" spans="1:17" ht="12.75" customHeight="1">
      <c r="A121" s="467">
        <v>100</v>
      </c>
      <c r="B121" s="471" t="s">
        <v>200</v>
      </c>
      <c r="C121" s="211"/>
      <c r="D121" s="23"/>
      <c r="E121" s="240" t="e">
        <f t="shared" si="36"/>
        <v>#DIV/0!</v>
      </c>
      <c r="F121" s="23"/>
      <c r="G121" s="23"/>
      <c r="H121" s="405" t="e">
        <f t="shared" si="34"/>
        <v>#DIV/0!</v>
      </c>
      <c r="I121" s="250">
        <v>52</v>
      </c>
      <c r="J121" s="23">
        <v>52</v>
      </c>
      <c r="K121" s="1060">
        <f t="shared" si="26"/>
        <v>100</v>
      </c>
      <c r="L121" s="250">
        <v>106</v>
      </c>
      <c r="M121" s="23">
        <v>106</v>
      </c>
      <c r="N121" s="1060">
        <f t="shared" si="37"/>
        <v>100</v>
      </c>
      <c r="O121" s="250">
        <v>52</v>
      </c>
      <c r="P121" s="23">
        <v>51</v>
      </c>
      <c r="Q121" s="1060">
        <f t="shared" si="27"/>
        <v>98.07692307692307</v>
      </c>
    </row>
    <row r="122" spans="1:17" ht="12.75" customHeight="1">
      <c r="A122" s="467">
        <v>101</v>
      </c>
      <c r="B122" s="471" t="s">
        <v>280</v>
      </c>
      <c r="C122" s="211"/>
      <c r="D122" s="23"/>
      <c r="E122" s="240" t="e">
        <f t="shared" si="36"/>
        <v>#DIV/0!</v>
      </c>
      <c r="F122" s="23"/>
      <c r="G122" s="23"/>
      <c r="H122" s="405" t="e">
        <f t="shared" si="34"/>
        <v>#DIV/0!</v>
      </c>
      <c r="I122" s="250">
        <v>74</v>
      </c>
      <c r="J122" s="23">
        <v>72</v>
      </c>
      <c r="K122" s="1060">
        <f t="shared" si="26"/>
        <v>97.2972972972973</v>
      </c>
      <c r="L122" s="250">
        <v>83</v>
      </c>
      <c r="M122" s="23">
        <v>0</v>
      </c>
      <c r="N122" s="1060">
        <f t="shared" si="37"/>
        <v>0</v>
      </c>
      <c r="O122" s="250">
        <v>74</v>
      </c>
      <c r="P122" s="23">
        <v>70</v>
      </c>
      <c r="Q122" s="1060">
        <f t="shared" si="27"/>
        <v>94.5945945945946</v>
      </c>
    </row>
    <row r="123" spans="1:17" ht="12.75">
      <c r="A123" s="467">
        <v>102</v>
      </c>
      <c r="B123" s="471" t="s">
        <v>281</v>
      </c>
      <c r="C123" s="211"/>
      <c r="D123" s="23"/>
      <c r="E123" s="240" t="e">
        <f t="shared" si="36"/>
        <v>#DIV/0!</v>
      </c>
      <c r="F123" s="23"/>
      <c r="G123" s="23"/>
      <c r="H123" s="405" t="e">
        <f t="shared" si="34"/>
        <v>#DIV/0!</v>
      </c>
      <c r="I123" s="250">
        <v>95</v>
      </c>
      <c r="J123" s="23">
        <v>95</v>
      </c>
      <c r="K123" s="1060">
        <f t="shared" si="26"/>
        <v>100</v>
      </c>
      <c r="L123" s="250">
        <v>75</v>
      </c>
      <c r="M123" s="23">
        <v>75</v>
      </c>
      <c r="N123" s="1060">
        <f t="shared" si="37"/>
        <v>100</v>
      </c>
      <c r="O123" s="250">
        <v>95</v>
      </c>
      <c r="P123" s="23">
        <v>95</v>
      </c>
      <c r="Q123" s="1060">
        <f t="shared" si="27"/>
        <v>100</v>
      </c>
    </row>
    <row r="124" spans="1:17" ht="12.75" customHeight="1">
      <c r="A124" s="1650" t="s">
        <v>282</v>
      </c>
      <c r="B124" s="1651"/>
      <c r="C124" s="384">
        <f>SUM(C120:C123)</f>
        <v>0</v>
      </c>
      <c r="D124" s="260">
        <f>SUM(D120:D123)</f>
        <v>0</v>
      </c>
      <c r="E124" s="261" t="e">
        <f t="shared" si="36"/>
        <v>#DIV/0!</v>
      </c>
      <c r="F124" s="260">
        <f>SUM(F120:F123)</f>
        <v>0</v>
      </c>
      <c r="G124" s="260">
        <f>SUM(G120:G123)</f>
        <v>0</v>
      </c>
      <c r="H124" s="404" t="e">
        <f>+G124/F124*100</f>
        <v>#DIV/0!</v>
      </c>
      <c r="I124" s="396">
        <f>SUM(I120:I123)</f>
        <v>623</v>
      </c>
      <c r="J124" s="260">
        <f>SUM(J120:J123)</f>
        <v>621</v>
      </c>
      <c r="K124" s="1059">
        <f>+J124/I124*100</f>
        <v>99.67897271268058</v>
      </c>
      <c r="L124" s="396">
        <f>SUM(L120:L123)</f>
        <v>784</v>
      </c>
      <c r="M124" s="260">
        <f>SUM(M120:M123)</f>
        <v>701</v>
      </c>
      <c r="N124" s="1016">
        <f t="shared" si="37"/>
        <v>89.41326530612244</v>
      </c>
      <c r="O124" s="396">
        <f>SUM(O120:O123)</f>
        <v>623</v>
      </c>
      <c r="P124" s="260">
        <f>SUM(P120:P123)</f>
        <v>547</v>
      </c>
      <c r="Q124" s="1017">
        <f t="shared" si="27"/>
        <v>87.80096308186197</v>
      </c>
    </row>
    <row r="125" spans="1:17" ht="12.75">
      <c r="A125" s="467">
        <v>103</v>
      </c>
      <c r="B125" s="412" t="s">
        <v>283</v>
      </c>
      <c r="C125" s="211"/>
      <c r="D125" s="23"/>
      <c r="E125" s="240" t="e">
        <f aca="true" t="shared" si="38" ref="E125:E138">+D125/C125*100</f>
        <v>#DIV/0!</v>
      </c>
      <c r="F125" s="23"/>
      <c r="G125" s="23"/>
      <c r="H125" s="405" t="e">
        <f t="shared" si="34"/>
        <v>#DIV/0!</v>
      </c>
      <c r="I125" s="56">
        <v>100</v>
      </c>
      <c r="J125" s="6">
        <v>96</v>
      </c>
      <c r="K125" s="1060">
        <f t="shared" si="35"/>
        <v>96</v>
      </c>
      <c r="L125" s="56">
        <v>103</v>
      </c>
      <c r="M125" s="317">
        <v>87</v>
      </c>
      <c r="N125" s="996">
        <f t="shared" si="37"/>
        <v>84.46601941747572</v>
      </c>
      <c r="O125" s="56">
        <v>100</v>
      </c>
      <c r="P125" s="317">
        <v>96</v>
      </c>
      <c r="Q125" s="996">
        <f t="shared" si="27"/>
        <v>96</v>
      </c>
    </row>
    <row r="126" spans="1:17" ht="12.75">
      <c r="A126" s="467">
        <v>104</v>
      </c>
      <c r="B126" s="412" t="s">
        <v>284</v>
      </c>
      <c r="C126" s="211"/>
      <c r="D126" s="23"/>
      <c r="E126" s="240" t="e">
        <f t="shared" si="38"/>
        <v>#DIV/0!</v>
      </c>
      <c r="F126" s="150"/>
      <c r="G126" s="23"/>
      <c r="H126" s="405" t="e">
        <f t="shared" si="34"/>
        <v>#DIV/0!</v>
      </c>
      <c r="I126" s="56">
        <v>235</v>
      </c>
      <c r="J126" s="6">
        <v>235</v>
      </c>
      <c r="K126" s="1060">
        <f t="shared" si="35"/>
        <v>100</v>
      </c>
      <c r="L126" s="56">
        <v>246</v>
      </c>
      <c r="M126" s="6">
        <v>161</v>
      </c>
      <c r="N126" s="996">
        <f t="shared" si="37"/>
        <v>65.4471544715447</v>
      </c>
      <c r="O126" s="56">
        <v>235</v>
      </c>
      <c r="P126" s="6">
        <v>235</v>
      </c>
      <c r="Q126" s="996">
        <f t="shared" si="27"/>
        <v>100</v>
      </c>
    </row>
    <row r="127" spans="1:17" ht="12.75">
      <c r="A127" s="467">
        <v>105</v>
      </c>
      <c r="B127" s="412" t="s">
        <v>285</v>
      </c>
      <c r="C127" s="211"/>
      <c r="D127" s="23"/>
      <c r="E127" s="240" t="e">
        <f t="shared" si="38"/>
        <v>#DIV/0!</v>
      </c>
      <c r="F127" s="23"/>
      <c r="G127" s="23"/>
      <c r="H127" s="405" t="e">
        <f t="shared" si="34"/>
        <v>#DIV/0!</v>
      </c>
      <c r="I127" s="56">
        <v>163</v>
      </c>
      <c r="J127" s="6">
        <v>147</v>
      </c>
      <c r="K127" s="1060">
        <f t="shared" si="35"/>
        <v>90.1840490797546</v>
      </c>
      <c r="L127" s="56">
        <v>158</v>
      </c>
      <c r="M127" s="6">
        <v>137</v>
      </c>
      <c r="N127" s="996">
        <f t="shared" si="37"/>
        <v>86.70886075949366</v>
      </c>
      <c r="O127" s="56">
        <v>163</v>
      </c>
      <c r="P127" s="6">
        <v>156</v>
      </c>
      <c r="Q127" s="996">
        <f t="shared" si="27"/>
        <v>95.70552147239265</v>
      </c>
    </row>
    <row r="128" spans="1:17" ht="12.75">
      <c r="A128" s="467">
        <v>106</v>
      </c>
      <c r="B128" s="412" t="s">
        <v>169</v>
      </c>
      <c r="C128" s="211"/>
      <c r="D128" s="23"/>
      <c r="E128" s="240" t="e">
        <f t="shared" si="38"/>
        <v>#DIV/0!</v>
      </c>
      <c r="F128" s="23"/>
      <c r="G128" s="23"/>
      <c r="H128" s="405" t="e">
        <f t="shared" si="34"/>
        <v>#DIV/0!</v>
      </c>
      <c r="I128" s="250">
        <v>1079</v>
      </c>
      <c r="J128" s="23">
        <v>1071</v>
      </c>
      <c r="K128" s="1060">
        <f t="shared" si="35"/>
        <v>99.25857275254866</v>
      </c>
      <c r="L128" s="250">
        <v>1247</v>
      </c>
      <c r="M128" s="23">
        <v>1207</v>
      </c>
      <c r="N128" s="996">
        <f t="shared" si="37"/>
        <v>96.79230152365677</v>
      </c>
      <c r="O128" s="250">
        <v>1079</v>
      </c>
      <c r="P128" s="23">
        <v>1066</v>
      </c>
      <c r="Q128" s="996">
        <f t="shared" si="27"/>
        <v>98.79518072289156</v>
      </c>
    </row>
    <row r="129" spans="1:17" ht="12.75">
      <c r="A129" s="467">
        <v>107</v>
      </c>
      <c r="B129" s="412" t="s">
        <v>170</v>
      </c>
      <c r="C129" s="211"/>
      <c r="D129" s="23"/>
      <c r="E129" s="240" t="e">
        <f t="shared" si="38"/>
        <v>#DIV/0!</v>
      </c>
      <c r="F129" s="23"/>
      <c r="G129" s="23"/>
      <c r="H129" s="405" t="e">
        <f t="shared" si="34"/>
        <v>#DIV/0!</v>
      </c>
      <c r="I129" s="56">
        <v>50</v>
      </c>
      <c r="J129" s="6">
        <v>50</v>
      </c>
      <c r="K129" s="1060">
        <v>100</v>
      </c>
      <c r="L129" s="56">
        <v>60</v>
      </c>
      <c r="M129" s="6">
        <v>58</v>
      </c>
      <c r="N129" s="996">
        <v>96.66666666666667</v>
      </c>
      <c r="O129" s="56">
        <v>50</v>
      </c>
      <c r="P129" s="6">
        <v>50</v>
      </c>
      <c r="Q129" s="996">
        <v>100</v>
      </c>
    </row>
    <row r="130" spans="1:17" ht="12.75">
      <c r="A130" s="467">
        <v>108</v>
      </c>
      <c r="B130" s="412" t="s">
        <v>286</v>
      </c>
      <c r="C130" s="211"/>
      <c r="D130" s="23"/>
      <c r="E130" s="240" t="e">
        <f t="shared" si="38"/>
        <v>#DIV/0!</v>
      </c>
      <c r="F130" s="23"/>
      <c r="G130" s="23"/>
      <c r="H130" s="405" t="e">
        <f t="shared" si="34"/>
        <v>#DIV/0!</v>
      </c>
      <c r="I130" s="56">
        <v>4</v>
      </c>
      <c r="J130" s="6">
        <v>4</v>
      </c>
      <c r="K130" s="1060">
        <v>100</v>
      </c>
      <c r="L130" s="56">
        <v>3</v>
      </c>
      <c r="M130" s="6">
        <v>3</v>
      </c>
      <c r="N130" s="996">
        <v>100</v>
      </c>
      <c r="O130" s="56">
        <v>4</v>
      </c>
      <c r="P130" s="6">
        <v>4</v>
      </c>
      <c r="Q130" s="996">
        <v>100</v>
      </c>
    </row>
    <row r="131" spans="1:17" ht="12.75" customHeight="1">
      <c r="A131" s="1650" t="s">
        <v>287</v>
      </c>
      <c r="B131" s="1651"/>
      <c r="C131" s="384">
        <f>SUM(C125:C130)</f>
        <v>0</v>
      </c>
      <c r="D131" s="260">
        <f>SUM(D125:D130)</f>
        <v>0</v>
      </c>
      <c r="E131" s="261" t="e">
        <f>+D131/C131*100</f>
        <v>#DIV/0!</v>
      </c>
      <c r="F131" s="260">
        <f>SUM(F125:F130)</f>
        <v>0</v>
      </c>
      <c r="G131" s="260">
        <f>SUM(G125:G130)</f>
        <v>0</v>
      </c>
      <c r="H131" s="404" t="e">
        <f>+G131/F131*100</f>
        <v>#DIV/0!</v>
      </c>
      <c r="I131" s="396">
        <f>SUM(I125:I130)</f>
        <v>1631</v>
      </c>
      <c r="J131" s="260">
        <f>SUM(J125:J130)</f>
        <v>1603</v>
      </c>
      <c r="K131" s="1059">
        <f>+J131/I131*100</f>
        <v>98.28326180257511</v>
      </c>
      <c r="L131" s="396">
        <f>SUM(L125:L130)</f>
        <v>1817</v>
      </c>
      <c r="M131" s="260">
        <f>SUM(M125:M130)</f>
        <v>1653</v>
      </c>
      <c r="N131" s="1016">
        <f aca="true" t="shared" si="39" ref="N131:N140">+M131/L131*100</f>
        <v>90.97413318657127</v>
      </c>
      <c r="O131" s="391">
        <f>SUM(O125:O130)</f>
        <v>1631</v>
      </c>
      <c r="P131" s="258">
        <f>SUM(P125:P130)</f>
        <v>1607</v>
      </c>
      <c r="Q131" s="1016">
        <f t="shared" si="27"/>
        <v>98.52851011649295</v>
      </c>
    </row>
    <row r="132" spans="1:17" ht="12.75">
      <c r="A132" s="467">
        <v>109</v>
      </c>
      <c r="B132" s="412" t="s">
        <v>186</v>
      </c>
      <c r="C132" s="211"/>
      <c r="D132" s="23"/>
      <c r="E132" s="240" t="e">
        <f t="shared" si="38"/>
        <v>#DIV/0!</v>
      </c>
      <c r="F132" s="23"/>
      <c r="G132" s="23"/>
      <c r="H132" s="405" t="e">
        <f aca="true" t="shared" si="40" ref="H132:H138">+G132/F132*100</f>
        <v>#DIV/0!</v>
      </c>
      <c r="I132" s="56">
        <v>43</v>
      </c>
      <c r="J132" s="6">
        <v>40</v>
      </c>
      <c r="K132" s="1060">
        <f t="shared" si="35"/>
        <v>93.02325581395348</v>
      </c>
      <c r="L132" s="56">
        <v>53</v>
      </c>
      <c r="M132" s="6">
        <v>48</v>
      </c>
      <c r="N132" s="1060">
        <f t="shared" si="39"/>
        <v>90.56603773584906</v>
      </c>
      <c r="O132" s="233">
        <v>43</v>
      </c>
      <c r="P132" s="47">
        <v>40</v>
      </c>
      <c r="Q132" s="1060">
        <f t="shared" si="27"/>
        <v>93.02325581395348</v>
      </c>
    </row>
    <row r="133" spans="1:17" ht="12.75">
      <c r="A133" s="467">
        <v>110</v>
      </c>
      <c r="B133" s="412" t="s">
        <v>288</v>
      </c>
      <c r="C133" s="211"/>
      <c r="D133" s="23"/>
      <c r="E133" s="240" t="e">
        <f t="shared" si="38"/>
        <v>#DIV/0!</v>
      </c>
      <c r="F133" s="23"/>
      <c r="G133" s="23"/>
      <c r="H133" s="405" t="e">
        <f t="shared" si="40"/>
        <v>#DIV/0!</v>
      </c>
      <c r="I133" s="56">
        <v>431</v>
      </c>
      <c r="J133" s="6">
        <v>384</v>
      </c>
      <c r="K133" s="1060">
        <f t="shared" si="35"/>
        <v>89.0951276102088</v>
      </c>
      <c r="L133" s="56">
        <v>443</v>
      </c>
      <c r="M133" s="6">
        <v>324</v>
      </c>
      <c r="N133" s="1060">
        <f t="shared" si="39"/>
        <v>73.13769751693002</v>
      </c>
      <c r="O133" s="56">
        <v>431</v>
      </c>
      <c r="P133" s="6">
        <v>417</v>
      </c>
      <c r="Q133" s="1060">
        <f t="shared" si="27"/>
        <v>96.75174013921114</v>
      </c>
    </row>
    <row r="134" spans="1:17" ht="12.75">
      <c r="A134" s="467">
        <v>111</v>
      </c>
      <c r="B134" s="412" t="s">
        <v>289</v>
      </c>
      <c r="C134" s="211"/>
      <c r="D134" s="23"/>
      <c r="E134" s="240" t="e">
        <f t="shared" si="38"/>
        <v>#DIV/0!</v>
      </c>
      <c r="F134" s="23"/>
      <c r="G134" s="23"/>
      <c r="H134" s="405" t="e">
        <f t="shared" si="40"/>
        <v>#DIV/0!</v>
      </c>
      <c r="I134" s="56">
        <v>147</v>
      </c>
      <c r="J134" s="6">
        <v>129</v>
      </c>
      <c r="K134" s="1060">
        <f t="shared" si="35"/>
        <v>87.75510204081633</v>
      </c>
      <c r="L134" s="56">
        <v>190</v>
      </c>
      <c r="M134" s="6">
        <v>165</v>
      </c>
      <c r="N134" s="1060">
        <f t="shared" si="39"/>
        <v>86.8421052631579</v>
      </c>
      <c r="O134" s="56">
        <v>147</v>
      </c>
      <c r="P134" s="6">
        <v>105</v>
      </c>
      <c r="Q134" s="1060">
        <f t="shared" si="27"/>
        <v>71.42857142857143</v>
      </c>
    </row>
    <row r="135" spans="1:17" ht="12.75">
      <c r="A135" s="467">
        <v>112</v>
      </c>
      <c r="B135" s="412" t="s">
        <v>290</v>
      </c>
      <c r="C135" s="211"/>
      <c r="D135" s="23"/>
      <c r="E135" s="240" t="e">
        <f t="shared" si="38"/>
        <v>#DIV/0!</v>
      </c>
      <c r="F135" s="23"/>
      <c r="G135" s="23"/>
      <c r="H135" s="405" t="e">
        <f t="shared" si="40"/>
        <v>#DIV/0!</v>
      </c>
      <c r="I135" s="56">
        <v>770</v>
      </c>
      <c r="J135" s="6">
        <v>613</v>
      </c>
      <c r="K135" s="1060">
        <f t="shared" si="35"/>
        <v>79.6103896103896</v>
      </c>
      <c r="L135" s="56">
        <v>650</v>
      </c>
      <c r="M135" s="6">
        <v>647</v>
      </c>
      <c r="N135" s="1060">
        <f t="shared" si="39"/>
        <v>99.53846153846155</v>
      </c>
      <c r="O135" s="56">
        <v>770</v>
      </c>
      <c r="P135" s="6">
        <v>640</v>
      </c>
      <c r="Q135" s="1060">
        <f t="shared" si="27"/>
        <v>83.11688311688312</v>
      </c>
    </row>
    <row r="136" spans="1:17" ht="12.75">
      <c r="A136" s="467">
        <v>113</v>
      </c>
      <c r="B136" s="412" t="s">
        <v>291</v>
      </c>
      <c r="C136" s="211"/>
      <c r="D136" s="23"/>
      <c r="E136" s="240" t="e">
        <f t="shared" si="38"/>
        <v>#DIV/0!</v>
      </c>
      <c r="F136" s="23"/>
      <c r="G136" s="23"/>
      <c r="H136" s="405" t="e">
        <f t="shared" si="40"/>
        <v>#DIV/0!</v>
      </c>
      <c r="I136" s="56">
        <v>384</v>
      </c>
      <c r="J136" s="6">
        <v>384</v>
      </c>
      <c r="K136" s="1060">
        <f t="shared" si="35"/>
        <v>100</v>
      </c>
      <c r="L136" s="56">
        <v>370</v>
      </c>
      <c r="M136" s="6">
        <v>348</v>
      </c>
      <c r="N136" s="1060">
        <f t="shared" si="39"/>
        <v>94.05405405405406</v>
      </c>
      <c r="O136" s="56">
        <v>384</v>
      </c>
      <c r="P136" s="6">
        <v>225</v>
      </c>
      <c r="Q136" s="1060">
        <f t="shared" si="27"/>
        <v>58.59375</v>
      </c>
    </row>
    <row r="137" spans="1:17" ht="12.75" customHeight="1">
      <c r="A137" s="467">
        <v>114</v>
      </c>
      <c r="B137" s="412" t="s">
        <v>292</v>
      </c>
      <c r="C137" s="211"/>
      <c r="D137" s="23"/>
      <c r="E137" s="240" t="e">
        <f t="shared" si="38"/>
        <v>#DIV/0!</v>
      </c>
      <c r="F137" s="23"/>
      <c r="G137" s="23"/>
      <c r="H137" s="405" t="e">
        <f t="shared" si="40"/>
        <v>#DIV/0!</v>
      </c>
      <c r="I137" s="56">
        <v>180</v>
      </c>
      <c r="J137" s="6">
        <v>68</v>
      </c>
      <c r="K137" s="1060">
        <f t="shared" si="35"/>
        <v>37.77777777777778</v>
      </c>
      <c r="L137" s="56">
        <v>210</v>
      </c>
      <c r="M137" s="6">
        <v>154</v>
      </c>
      <c r="N137" s="1060">
        <f t="shared" si="39"/>
        <v>73.33333333333333</v>
      </c>
      <c r="O137" s="56">
        <v>180</v>
      </c>
      <c r="P137" s="6">
        <v>97</v>
      </c>
      <c r="Q137" s="1060">
        <f t="shared" si="27"/>
        <v>53.888888888888886</v>
      </c>
    </row>
    <row r="138" spans="1:17" ht="12.75">
      <c r="A138" s="467">
        <v>115</v>
      </c>
      <c r="B138" s="412" t="s">
        <v>293</v>
      </c>
      <c r="C138" s="211"/>
      <c r="D138" s="23"/>
      <c r="E138" s="240" t="e">
        <f t="shared" si="38"/>
        <v>#DIV/0!</v>
      </c>
      <c r="F138" s="23"/>
      <c r="G138" s="23"/>
      <c r="H138" s="405" t="e">
        <f t="shared" si="40"/>
        <v>#DIV/0!</v>
      </c>
      <c r="I138" s="56">
        <v>30</v>
      </c>
      <c r="J138" s="6">
        <v>30</v>
      </c>
      <c r="K138" s="1060">
        <f t="shared" si="35"/>
        <v>100</v>
      </c>
      <c r="L138" s="56">
        <v>31</v>
      </c>
      <c r="M138" s="6">
        <v>31</v>
      </c>
      <c r="N138" s="1060">
        <f t="shared" si="39"/>
        <v>100</v>
      </c>
      <c r="O138" s="229">
        <v>30</v>
      </c>
      <c r="P138" s="6">
        <v>30</v>
      </c>
      <c r="Q138" s="1060">
        <f t="shared" si="27"/>
        <v>100</v>
      </c>
    </row>
    <row r="139" spans="1:17" ht="12.75" customHeight="1" thickBot="1">
      <c r="A139" s="1648" t="s">
        <v>294</v>
      </c>
      <c r="B139" s="1649"/>
      <c r="C139" s="408">
        <f>SUM(C132:C138)</f>
        <v>0</v>
      </c>
      <c r="D139" s="266">
        <f>SUM(D132:D138)</f>
        <v>0</v>
      </c>
      <c r="E139" s="267" t="e">
        <f>+D139/C139*100</f>
        <v>#DIV/0!</v>
      </c>
      <c r="F139" s="266">
        <f>SUM(F132:F138)</f>
        <v>0</v>
      </c>
      <c r="G139" s="266">
        <f>SUM(G132:G138)</f>
        <v>0</v>
      </c>
      <c r="H139" s="1179" t="e">
        <f>+G139/F139*100</f>
        <v>#DIV/0!</v>
      </c>
      <c r="I139" s="399">
        <f>SUM(I132:I138)</f>
        <v>1985</v>
      </c>
      <c r="J139" s="264">
        <f>SUM(J132:J138)</f>
        <v>1648</v>
      </c>
      <c r="K139" s="1180">
        <f>+J139/I139*100</f>
        <v>83.02267002518892</v>
      </c>
      <c r="L139" s="399">
        <f>SUM(L132:L138)</f>
        <v>1947</v>
      </c>
      <c r="M139" s="264">
        <f>SUM(M132:M138)</f>
        <v>1717</v>
      </c>
      <c r="N139" s="1020">
        <f t="shared" si="39"/>
        <v>88.1869542886492</v>
      </c>
      <c r="O139" s="1181">
        <f>SUM(O132:O138)</f>
        <v>1985</v>
      </c>
      <c r="P139" s="266">
        <f>SUM(P132:P138)</f>
        <v>1554</v>
      </c>
      <c r="Q139" s="1182">
        <f>+P139/O139*100</f>
        <v>78.28715365239294</v>
      </c>
    </row>
    <row r="140" spans="1:17" ht="12.75" customHeight="1" thickBot="1">
      <c r="A140" s="1544" t="s">
        <v>295</v>
      </c>
      <c r="B140" s="1545"/>
      <c r="C140" s="1183">
        <f>SUM(C139,C131,C124,C119,C114,C105,C98,C92,C87,C76,C72,C67,C60,C52,C43,C39,C32,C23)</f>
        <v>0</v>
      </c>
      <c r="D140" s="418">
        <f>SUM(D139,D131,D124,D119,D114,D105,D98,D92,D87,D76,D72,D67,D60,D52,D43,D39,D32,D23)</f>
        <v>0</v>
      </c>
      <c r="E140" s="1184" t="e">
        <f>+D140/C140*100</f>
        <v>#DIV/0!</v>
      </c>
      <c r="F140" s="418">
        <f>SUM(F139,F131,F124,F119,F114,F105,F98,F92,F87,F76,F72,F67,F60,F52,F43,F39,F32,F23)</f>
        <v>0</v>
      </c>
      <c r="G140" s="418">
        <f>SUM(G139,G131,G124,G119,G114,G105,G98,G92,G87,G76,G72,G67,G60,G52,G43,G39,G32,G23)</f>
        <v>0</v>
      </c>
      <c r="H140" s="1185" t="e">
        <f>+G140/F140*100</f>
        <v>#DIV/0!</v>
      </c>
      <c r="I140" s="417">
        <f>SUM(I139,I131,I124,I119,I114,I105,I98,I92,I87,I76,I72,I67,I60,I52,I43,I39,I32,I23)</f>
        <v>48833</v>
      </c>
      <c r="J140" s="418">
        <f>SUM(J139,J131,J124,J119,J114,J105,J98,J92,J87,J76,J72,J67,J60,J52,J43,J39,J32,J23)</f>
        <v>43415</v>
      </c>
      <c r="K140" s="1131">
        <f>+J140/I140*100</f>
        <v>88.90504372043495</v>
      </c>
      <c r="L140" s="417">
        <f>SUM(L139,L131,L124,L119,L114,L105,L98,L92,L87,L76,L72,L67,L60,L52,L43,L39,L32,L23)</f>
        <v>48901</v>
      </c>
      <c r="M140" s="418">
        <f>SUM(M139,M131,M124,M119,M114,M105,M98,M92,M87,M76,M72,M67,M60,M52,M43,M39,M32,M23)</f>
        <v>35233</v>
      </c>
      <c r="N140" s="1066">
        <f t="shared" si="39"/>
        <v>72.04965133637349</v>
      </c>
      <c r="O140" s="417">
        <f>SUM(O139,O131,O124,O119,O114,O105,O98,O92,O87,O76,O72,O67,O60,O52,O43,O39,O32,O23)</f>
        <v>48572</v>
      </c>
      <c r="P140" s="418">
        <f>SUM(P139,P131,P124,P119,P114,P105,P98,P92,P87,P76,P72,P67,P60,P52,P43,P39,P32,P23)</f>
        <v>41111</v>
      </c>
      <c r="Q140" s="1066">
        <f>+P140/O140*100</f>
        <v>84.63929836119574</v>
      </c>
    </row>
    <row r="141" spans="15:17" ht="12.75">
      <c r="O141" s="109"/>
      <c r="P141" s="109"/>
      <c r="Q141" s="110"/>
    </row>
    <row r="142" spans="15:17" ht="12.75">
      <c r="O142" s="13"/>
      <c r="P142" s="13"/>
      <c r="Q142" s="14"/>
    </row>
    <row r="143" spans="9:17" ht="12.75">
      <c r="I143" s="113"/>
      <c r="J143" s="113"/>
      <c r="K143"/>
      <c r="L143" s="113"/>
      <c r="M143" s="113"/>
      <c r="N143"/>
      <c r="O143" s="13"/>
      <c r="P143" s="13"/>
      <c r="Q143" s="14"/>
    </row>
    <row r="144" spans="15:17" ht="12.75">
      <c r="O144" s="13"/>
      <c r="P144" s="13"/>
      <c r="Q144" s="14"/>
    </row>
  </sheetData>
  <sheetProtection/>
  <mergeCells count="28">
    <mergeCell ref="A92:B92"/>
    <mergeCell ref="O5:Q5"/>
    <mergeCell ref="A87:B87"/>
    <mergeCell ref="A52:B52"/>
    <mergeCell ref="A60:B60"/>
    <mergeCell ref="A67:B67"/>
    <mergeCell ref="A72:B72"/>
    <mergeCell ref="L5:N5"/>
    <mergeCell ref="A131:B131"/>
    <mergeCell ref="A23:B23"/>
    <mergeCell ref="A32:B32"/>
    <mergeCell ref="A39:B39"/>
    <mergeCell ref="A1:N1"/>
    <mergeCell ref="A5:A6"/>
    <mergeCell ref="B5:B6"/>
    <mergeCell ref="C5:E5"/>
    <mergeCell ref="F5:H5"/>
    <mergeCell ref="I5:K5"/>
    <mergeCell ref="A139:B139"/>
    <mergeCell ref="A2:Q4"/>
    <mergeCell ref="A98:B98"/>
    <mergeCell ref="A76:B76"/>
    <mergeCell ref="A43:B43"/>
    <mergeCell ref="A140:B140"/>
    <mergeCell ref="A105:B105"/>
    <mergeCell ref="A114:B114"/>
    <mergeCell ref="A119:B119"/>
    <mergeCell ref="A124:B124"/>
  </mergeCells>
  <printOptions horizontalCentered="1" verticalCentered="1"/>
  <pageMargins left="0.75" right="0.75" top="1" bottom="1" header="0.5" footer="0.5"/>
  <pageSetup horizontalDpi="600" verticalDpi="600" orientation="landscape" paperSize="9" r:id="rId1"/>
  <rowBreaks count="4" manualBreakCount="4">
    <brk id="32" max="255" man="1"/>
    <brk id="60" max="255" man="1"/>
    <brk id="87" max="255" man="1"/>
    <brk id="11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5">
      <selection activeCell="X14" sqref="X14"/>
    </sheetView>
  </sheetViews>
  <sheetFormatPr defaultColWidth="9.140625" defaultRowHeight="12.75"/>
  <cols>
    <col min="1" max="1" width="4.28125" style="0" customWidth="1"/>
    <col min="2" max="2" width="18.140625" style="0" customWidth="1"/>
    <col min="3" max="3" width="0.13671875" style="0" hidden="1" customWidth="1"/>
    <col min="4" max="4" width="6.57421875" style="0" hidden="1" customWidth="1"/>
    <col min="5" max="5" width="6.8515625" style="15" hidden="1" customWidth="1"/>
    <col min="6" max="7" width="6.140625" style="0" hidden="1" customWidth="1"/>
    <col min="8" max="8" width="5.57421875" style="15" hidden="1" customWidth="1"/>
    <col min="9" max="9" width="6.421875" style="0" customWidth="1"/>
    <col min="10" max="10" width="6.7109375" style="0" customWidth="1"/>
    <col min="11" max="11" width="7.57421875" style="15" customWidth="1"/>
    <col min="12" max="12" width="6.57421875" style="0" customWidth="1"/>
    <col min="13" max="13" width="7.140625" style="0" customWidth="1"/>
    <col min="14" max="14" width="7.7109375" style="15" customWidth="1"/>
    <col min="15" max="15" width="7.28125" style="0" customWidth="1"/>
    <col min="16" max="16" width="6.8515625" style="0" customWidth="1"/>
    <col min="17" max="17" width="7.57421875" style="0" customWidth="1"/>
  </cols>
  <sheetData>
    <row r="1" spans="1:14" ht="12.75" hidden="1">
      <c r="A1" s="1526" t="s">
        <v>561</v>
      </c>
      <c r="B1" s="1526"/>
      <c r="C1" s="1526"/>
      <c r="D1" s="1526"/>
      <c r="E1" s="1526"/>
      <c r="F1" s="1526"/>
      <c r="G1" s="1526"/>
      <c r="H1" s="1526"/>
      <c r="I1" s="1526"/>
      <c r="J1" s="1526"/>
      <c r="K1" s="1526"/>
      <c r="L1" s="1526"/>
      <c r="M1" s="1526"/>
      <c r="N1" s="1526"/>
    </row>
    <row r="2" spans="1:14" ht="12.75" hidden="1">
      <c r="A2" s="1526"/>
      <c r="B2" s="1526"/>
      <c r="C2" s="1526"/>
      <c r="D2" s="1526"/>
      <c r="E2" s="1526"/>
      <c r="F2" s="1526"/>
      <c r="G2" s="1526"/>
      <c r="H2" s="1526"/>
      <c r="I2" s="1526"/>
      <c r="J2" s="1526"/>
      <c r="K2" s="1526"/>
      <c r="L2" s="1526"/>
      <c r="M2" s="1526"/>
      <c r="N2" s="1526"/>
    </row>
    <row r="3" spans="1:17" ht="15.75" customHeight="1">
      <c r="A3" s="1606" t="s">
        <v>755</v>
      </c>
      <c r="B3" s="1606"/>
      <c r="C3" s="1606"/>
      <c r="D3" s="1606"/>
      <c r="E3" s="1606"/>
      <c r="F3" s="1606"/>
      <c r="G3" s="1606"/>
      <c r="H3" s="1606"/>
      <c r="I3" s="1606"/>
      <c r="J3" s="1606"/>
      <c r="K3" s="1606"/>
      <c r="L3" s="1606"/>
      <c r="M3" s="1606"/>
      <c r="N3" s="1606"/>
      <c r="O3" s="1606"/>
      <c r="P3" s="1606"/>
      <c r="Q3" s="1606"/>
    </row>
    <row r="4" spans="1:17" ht="12.75" customHeight="1">
      <c r="A4" s="1606"/>
      <c r="B4" s="1606"/>
      <c r="C4" s="1606"/>
      <c r="D4" s="1606"/>
      <c r="E4" s="1606"/>
      <c r="F4" s="1606"/>
      <c r="G4" s="1606"/>
      <c r="H4" s="1606"/>
      <c r="I4" s="1606"/>
      <c r="J4" s="1606"/>
      <c r="K4" s="1606"/>
      <c r="L4" s="1606"/>
      <c r="M4" s="1606"/>
      <c r="N4" s="1606"/>
      <c r="O4" s="1606"/>
      <c r="P4" s="1606"/>
      <c r="Q4" s="1606"/>
    </row>
    <row r="5" spans="1:17" ht="19.5" customHeight="1" thickBot="1">
      <c r="A5" s="1606"/>
      <c r="B5" s="1606"/>
      <c r="C5" s="1606"/>
      <c r="D5" s="1606"/>
      <c r="E5" s="1606"/>
      <c r="F5" s="1606"/>
      <c r="G5" s="1606"/>
      <c r="H5" s="1606"/>
      <c r="I5" s="1606"/>
      <c r="J5" s="1606"/>
      <c r="K5" s="1606"/>
      <c r="L5" s="1606"/>
      <c r="M5" s="1606"/>
      <c r="N5" s="1606"/>
      <c r="O5" s="1606"/>
      <c r="P5" s="1606"/>
      <c r="Q5" s="1606"/>
    </row>
    <row r="6" spans="1:17" ht="17.25" customHeight="1" thickBot="1">
      <c r="A6" s="1638" t="s">
        <v>597</v>
      </c>
      <c r="B6" s="1662" t="s">
        <v>136</v>
      </c>
      <c r="C6" s="1664" t="s">
        <v>588</v>
      </c>
      <c r="D6" s="1665"/>
      <c r="E6" s="1665"/>
      <c r="F6" s="1666" t="s">
        <v>589</v>
      </c>
      <c r="G6" s="1665"/>
      <c r="H6" s="1667"/>
      <c r="I6" s="1624" t="s">
        <v>671</v>
      </c>
      <c r="J6" s="1625"/>
      <c r="K6" s="1626"/>
      <c r="L6" s="1624" t="s">
        <v>672</v>
      </c>
      <c r="M6" s="1625"/>
      <c r="N6" s="1626"/>
      <c r="O6" s="1531" t="s">
        <v>782</v>
      </c>
      <c r="P6" s="1532"/>
      <c r="Q6" s="1533"/>
    </row>
    <row r="7" spans="1:17" ht="27.75" customHeight="1" thickBot="1">
      <c r="A7" s="1639"/>
      <c r="B7" s="1663"/>
      <c r="C7" s="458" t="s">
        <v>42</v>
      </c>
      <c r="D7" s="9" t="s">
        <v>43</v>
      </c>
      <c r="E7" s="10" t="s">
        <v>5</v>
      </c>
      <c r="F7" s="9" t="s">
        <v>42</v>
      </c>
      <c r="G7" s="9" t="s">
        <v>43</v>
      </c>
      <c r="H7" s="455" t="s">
        <v>5</v>
      </c>
      <c r="I7" s="598" t="s">
        <v>42</v>
      </c>
      <c r="J7" s="601" t="s">
        <v>142</v>
      </c>
      <c r="K7" s="1061" t="s">
        <v>687</v>
      </c>
      <c r="L7" s="598" t="s">
        <v>42</v>
      </c>
      <c r="M7" s="591" t="s">
        <v>142</v>
      </c>
      <c r="N7" s="1057" t="s">
        <v>687</v>
      </c>
      <c r="O7" s="603" t="s">
        <v>42</v>
      </c>
      <c r="P7" s="591" t="s">
        <v>142</v>
      </c>
      <c r="Q7" s="1057" t="s">
        <v>687</v>
      </c>
    </row>
    <row r="8" spans="1:17" ht="12.75">
      <c r="A8" s="462">
        <v>1</v>
      </c>
      <c r="B8" s="72" t="s">
        <v>171</v>
      </c>
      <c r="C8" s="23"/>
      <c r="D8" s="23"/>
      <c r="E8" s="238" t="e">
        <f aca="true" t="shared" si="0" ref="E8:E57">+D8/C8*100</f>
        <v>#DIV/0!</v>
      </c>
      <c r="F8" s="23"/>
      <c r="G8" s="23"/>
      <c r="H8" s="305" t="e">
        <f>+G8/F8*100</f>
        <v>#DIV/0!</v>
      </c>
      <c r="I8" s="339">
        <v>1170</v>
      </c>
      <c r="J8" s="235">
        <v>1120</v>
      </c>
      <c r="K8" s="990">
        <f>+J8/I8*100</f>
        <v>95.72649572649573</v>
      </c>
      <c r="L8" s="378">
        <v>1262</v>
      </c>
      <c r="M8" s="151">
        <v>927</v>
      </c>
      <c r="N8" s="990">
        <f>+M8/L8*100</f>
        <v>73.45483359746434</v>
      </c>
      <c r="O8" s="378">
        <v>1170</v>
      </c>
      <c r="P8" s="151">
        <v>853</v>
      </c>
      <c r="Q8" s="990">
        <f>+P8/O8*100</f>
        <v>72.9059829059829</v>
      </c>
    </row>
    <row r="9" spans="1:17" ht="12.75">
      <c r="A9" s="364">
        <v>2</v>
      </c>
      <c r="B9" s="54" t="s">
        <v>296</v>
      </c>
      <c r="C9" s="23"/>
      <c r="D9" s="23"/>
      <c r="E9" s="238" t="e">
        <f t="shared" si="0"/>
        <v>#DIV/0!</v>
      </c>
      <c r="F9" s="23"/>
      <c r="G9" s="23"/>
      <c r="H9" s="305" t="e">
        <f>+G9/F9*100</f>
        <v>#DIV/0!</v>
      </c>
      <c r="I9" s="250">
        <v>233</v>
      </c>
      <c r="J9" s="23">
        <v>213</v>
      </c>
      <c r="K9" s="990">
        <f>+J9/I9*100</f>
        <v>91.41630901287554</v>
      </c>
      <c r="L9" s="250">
        <v>226</v>
      </c>
      <c r="M9" s="23">
        <v>20</v>
      </c>
      <c r="N9" s="990">
        <f>+M9/L9*100</f>
        <v>8.849557522123893</v>
      </c>
      <c r="O9" s="250">
        <v>233</v>
      </c>
      <c r="P9" s="23">
        <v>226</v>
      </c>
      <c r="Q9" s="990">
        <f>+P9/O9*100</f>
        <v>96.99570815450643</v>
      </c>
    </row>
    <row r="10" spans="1:17" ht="12.75">
      <c r="A10" s="364">
        <v>3</v>
      </c>
      <c r="B10" s="54" t="s">
        <v>297</v>
      </c>
      <c r="C10" s="23"/>
      <c r="D10" s="23"/>
      <c r="E10" s="238" t="e">
        <f t="shared" si="0"/>
        <v>#DIV/0!</v>
      </c>
      <c r="F10" s="23"/>
      <c r="G10" s="23"/>
      <c r="H10" s="305" t="e">
        <f>+G10/F10*100</f>
        <v>#DIV/0!</v>
      </c>
      <c r="I10" s="250">
        <v>105</v>
      </c>
      <c r="J10" s="23">
        <v>103</v>
      </c>
      <c r="K10" s="990">
        <f>+J10/I10*100</f>
        <v>98.09523809523809</v>
      </c>
      <c r="L10" s="250">
        <v>110</v>
      </c>
      <c r="M10" s="23">
        <v>102</v>
      </c>
      <c r="N10" s="990">
        <f>+M10/L10*100</f>
        <v>92.72727272727272</v>
      </c>
      <c r="O10" s="250">
        <v>105</v>
      </c>
      <c r="P10" s="23">
        <v>103</v>
      </c>
      <c r="Q10" s="990">
        <f>+P10/O10*100</f>
        <v>98.09523809523809</v>
      </c>
    </row>
    <row r="11" spans="1:17" ht="12.75">
      <c r="A11" s="1660" t="s">
        <v>149</v>
      </c>
      <c r="B11" s="1661"/>
      <c r="C11" s="258">
        <f>SUM(C8:C10)</f>
        <v>0</v>
      </c>
      <c r="D11" s="258">
        <f>SUM(D8:D10)</f>
        <v>0</v>
      </c>
      <c r="E11" s="259" t="e">
        <f>+D11/C11*100</f>
        <v>#DIV/0!</v>
      </c>
      <c r="F11" s="258">
        <f>SUM(F8:F10)</f>
        <v>0</v>
      </c>
      <c r="G11" s="258">
        <f>SUM(G8:G10)</f>
        <v>0</v>
      </c>
      <c r="H11" s="403" t="e">
        <f aca="true" t="shared" si="1" ref="H11:H23">+G11/F11*100</f>
        <v>#DIV/0!</v>
      </c>
      <c r="I11" s="391">
        <f>SUM(I8:I10)</f>
        <v>1508</v>
      </c>
      <c r="J11" s="258">
        <f>SUM(J8:J10)</f>
        <v>1436</v>
      </c>
      <c r="K11" s="1016">
        <f>+J11/I11*100</f>
        <v>95.22546419098144</v>
      </c>
      <c r="L11" s="391">
        <f>SUM(L8:L10)</f>
        <v>1598</v>
      </c>
      <c r="M11" s="258">
        <f>SUM(M8:M10)</f>
        <v>1049</v>
      </c>
      <c r="N11" s="1016">
        <f aca="true" t="shared" si="2" ref="N11:N23">+M11/L11*100</f>
        <v>65.64455569461826</v>
      </c>
      <c r="O11" s="391">
        <f>SUM(O8:O10)</f>
        <v>1508</v>
      </c>
      <c r="P11" s="258">
        <f>SUM(P8:P10)</f>
        <v>1182</v>
      </c>
      <c r="Q11" s="1016">
        <f aca="true" t="shared" si="3" ref="Q11:Q23">+P11/O11*100</f>
        <v>78.38196286472149</v>
      </c>
    </row>
    <row r="12" spans="1:17" ht="12.75">
      <c r="A12" s="364">
        <v>4</v>
      </c>
      <c r="B12" s="84" t="s">
        <v>172</v>
      </c>
      <c r="C12" s="23"/>
      <c r="D12" s="23"/>
      <c r="E12" s="238" t="e">
        <f t="shared" si="0"/>
        <v>#DIV/0!</v>
      </c>
      <c r="F12" s="23"/>
      <c r="G12" s="23"/>
      <c r="H12" s="305" t="e">
        <f t="shared" si="1"/>
        <v>#DIV/0!</v>
      </c>
      <c r="I12" s="250">
        <v>1013</v>
      </c>
      <c r="J12" s="23">
        <v>987</v>
      </c>
      <c r="K12" s="990">
        <f aca="true" t="shared" si="4" ref="K12:K57">+J12/I12*100</f>
        <v>97.43336623889437</v>
      </c>
      <c r="L12" s="250">
        <v>1128</v>
      </c>
      <c r="M12" s="23">
        <v>1128</v>
      </c>
      <c r="N12" s="990">
        <f t="shared" si="2"/>
        <v>100</v>
      </c>
      <c r="O12" s="250">
        <v>1013</v>
      </c>
      <c r="P12" s="23">
        <v>990</v>
      </c>
      <c r="Q12" s="990">
        <f t="shared" si="3"/>
        <v>97.72951628825271</v>
      </c>
    </row>
    <row r="13" spans="1:17" ht="12.75">
      <c r="A13" s="364">
        <v>5</v>
      </c>
      <c r="B13" s="84" t="s">
        <v>173</v>
      </c>
      <c r="C13" s="23"/>
      <c r="D13" s="23"/>
      <c r="E13" s="238" t="e">
        <f t="shared" si="0"/>
        <v>#DIV/0!</v>
      </c>
      <c r="F13" s="23"/>
      <c r="G13" s="23"/>
      <c r="H13" s="305" t="e">
        <f t="shared" si="1"/>
        <v>#DIV/0!</v>
      </c>
      <c r="I13" s="250">
        <v>122</v>
      </c>
      <c r="J13" s="23">
        <v>122</v>
      </c>
      <c r="K13" s="990">
        <f t="shared" si="4"/>
        <v>100</v>
      </c>
      <c r="L13" s="250">
        <v>130</v>
      </c>
      <c r="M13" s="23">
        <v>130</v>
      </c>
      <c r="N13" s="990">
        <f t="shared" si="2"/>
        <v>100</v>
      </c>
      <c r="O13" s="250">
        <v>122</v>
      </c>
      <c r="P13" s="23">
        <v>110</v>
      </c>
      <c r="Q13" s="990">
        <f t="shared" si="3"/>
        <v>90.1639344262295</v>
      </c>
    </row>
    <row r="14" spans="1:17" ht="12.75">
      <c r="A14" s="364">
        <v>6</v>
      </c>
      <c r="B14" s="84" t="s">
        <v>298</v>
      </c>
      <c r="C14" s="23"/>
      <c r="D14" s="23"/>
      <c r="E14" s="238" t="e">
        <f t="shared" si="0"/>
        <v>#DIV/0!</v>
      </c>
      <c r="F14" s="23"/>
      <c r="G14" s="23"/>
      <c r="H14" s="305" t="e">
        <f t="shared" si="1"/>
        <v>#DIV/0!</v>
      </c>
      <c r="I14" s="250">
        <v>100</v>
      </c>
      <c r="J14" s="23">
        <v>89</v>
      </c>
      <c r="K14" s="990">
        <f t="shared" si="4"/>
        <v>89</v>
      </c>
      <c r="L14" s="250">
        <v>90</v>
      </c>
      <c r="M14" s="23">
        <v>87</v>
      </c>
      <c r="N14" s="990">
        <f t="shared" si="2"/>
        <v>96.66666666666667</v>
      </c>
      <c r="O14" s="250">
        <v>100</v>
      </c>
      <c r="P14" s="23">
        <v>96</v>
      </c>
      <c r="Q14" s="990">
        <f t="shared" si="3"/>
        <v>96</v>
      </c>
    </row>
    <row r="15" spans="1:17" ht="12.75">
      <c r="A15" s="364">
        <v>7</v>
      </c>
      <c r="B15" s="84" t="s">
        <v>728</v>
      </c>
      <c r="C15" s="23"/>
      <c r="D15" s="23"/>
      <c r="E15" s="238" t="e">
        <f t="shared" si="0"/>
        <v>#DIV/0!</v>
      </c>
      <c r="F15" s="23"/>
      <c r="G15" s="23"/>
      <c r="H15" s="305" t="e">
        <f t="shared" si="1"/>
        <v>#DIV/0!</v>
      </c>
      <c r="I15" s="250">
        <v>93</v>
      </c>
      <c r="J15" s="23">
        <v>90</v>
      </c>
      <c r="K15" s="990">
        <f t="shared" si="4"/>
        <v>96.7741935483871</v>
      </c>
      <c r="L15" s="250">
        <v>79</v>
      </c>
      <c r="M15" s="23">
        <v>79</v>
      </c>
      <c r="N15" s="990">
        <f t="shared" si="2"/>
        <v>100</v>
      </c>
      <c r="O15" s="250">
        <v>93</v>
      </c>
      <c r="P15" s="23">
        <v>80</v>
      </c>
      <c r="Q15" s="990">
        <f t="shared" si="3"/>
        <v>86.02150537634408</v>
      </c>
    </row>
    <row r="16" spans="1:17" ht="12.75">
      <c r="A16" s="364">
        <v>8</v>
      </c>
      <c r="B16" s="84" t="s">
        <v>299</v>
      </c>
      <c r="C16" s="23"/>
      <c r="D16" s="23"/>
      <c r="E16" s="238" t="e">
        <f t="shared" si="0"/>
        <v>#DIV/0!</v>
      </c>
      <c r="F16" s="23"/>
      <c r="G16" s="23"/>
      <c r="H16" s="305" t="e">
        <f t="shared" si="1"/>
        <v>#DIV/0!</v>
      </c>
      <c r="I16" s="250">
        <v>229</v>
      </c>
      <c r="J16" s="23">
        <v>184</v>
      </c>
      <c r="K16" s="990">
        <f t="shared" si="4"/>
        <v>80.34934497816593</v>
      </c>
      <c r="L16" s="250">
        <v>226</v>
      </c>
      <c r="M16" s="23">
        <v>221</v>
      </c>
      <c r="N16" s="990">
        <f t="shared" si="2"/>
        <v>97.78761061946902</v>
      </c>
      <c r="O16" s="250">
        <v>229</v>
      </c>
      <c r="P16" s="23">
        <v>200</v>
      </c>
      <c r="Q16" s="990">
        <f t="shared" si="3"/>
        <v>87.33624454148472</v>
      </c>
    </row>
    <row r="17" spans="1:17" ht="12.75">
      <c r="A17" s="1660" t="s">
        <v>150</v>
      </c>
      <c r="B17" s="1661"/>
      <c r="C17" s="258">
        <f>SUM(C12:C16)</f>
        <v>0</v>
      </c>
      <c r="D17" s="258">
        <f>SUM(D12:D16)</f>
        <v>0</v>
      </c>
      <c r="E17" s="259" t="e">
        <f>+D17/C17*100</f>
        <v>#DIV/0!</v>
      </c>
      <c r="F17" s="258">
        <f>SUM(F12:F16)</f>
        <v>0</v>
      </c>
      <c r="G17" s="258">
        <f>SUM(G12:G16)</f>
        <v>0</v>
      </c>
      <c r="H17" s="403" t="e">
        <f t="shared" si="1"/>
        <v>#DIV/0!</v>
      </c>
      <c r="I17" s="391">
        <f>SUM(I12:I16)</f>
        <v>1557</v>
      </c>
      <c r="J17" s="258">
        <f>SUM(J12:J16)</f>
        <v>1472</v>
      </c>
      <c r="K17" s="1016">
        <f>+J17/I17*100</f>
        <v>94.5407835581246</v>
      </c>
      <c r="L17" s="391">
        <f>SUM(L12:L16)</f>
        <v>1653</v>
      </c>
      <c r="M17" s="258">
        <f>SUM(M12:M16)</f>
        <v>1645</v>
      </c>
      <c r="N17" s="1016">
        <f t="shared" si="2"/>
        <v>99.51603145795524</v>
      </c>
      <c r="O17" s="391">
        <f>SUM(O12:O16)</f>
        <v>1557</v>
      </c>
      <c r="P17" s="258">
        <f>SUM(P12:P16)</f>
        <v>1476</v>
      </c>
      <c r="Q17" s="1016">
        <f t="shared" si="3"/>
        <v>94.79768786127167</v>
      </c>
    </row>
    <row r="18" spans="1:17" ht="12.75">
      <c r="A18" s="364">
        <v>9</v>
      </c>
      <c r="B18" s="84" t="s">
        <v>300</v>
      </c>
      <c r="C18" s="70"/>
      <c r="D18" s="23"/>
      <c r="E18" s="238" t="e">
        <f t="shared" si="0"/>
        <v>#DIV/0!</v>
      </c>
      <c r="F18" s="70"/>
      <c r="G18" s="23"/>
      <c r="H18" s="305" t="e">
        <f t="shared" si="1"/>
        <v>#DIV/0!</v>
      </c>
      <c r="I18" s="351">
        <v>479</v>
      </c>
      <c r="J18" s="23">
        <v>463</v>
      </c>
      <c r="K18" s="990">
        <f t="shared" si="4"/>
        <v>96.65970772442589</v>
      </c>
      <c r="L18" s="351">
        <v>561</v>
      </c>
      <c r="M18" s="23">
        <v>500</v>
      </c>
      <c r="N18" s="990">
        <f t="shared" si="2"/>
        <v>89.12655971479501</v>
      </c>
      <c r="O18" s="351">
        <v>479</v>
      </c>
      <c r="P18" s="23">
        <v>267</v>
      </c>
      <c r="Q18" s="990">
        <f t="shared" si="3"/>
        <v>55.741127348643005</v>
      </c>
    </row>
    <row r="19" spans="1:17" ht="12.75">
      <c r="A19" s="364">
        <v>10</v>
      </c>
      <c r="B19" s="84" t="s">
        <v>303</v>
      </c>
      <c r="C19" s="149"/>
      <c r="D19" s="23"/>
      <c r="E19" s="238" t="e">
        <f t="shared" si="0"/>
        <v>#DIV/0!</v>
      </c>
      <c r="F19" s="149"/>
      <c r="G19" s="23"/>
      <c r="H19" s="305" t="e">
        <f t="shared" si="1"/>
        <v>#DIV/0!</v>
      </c>
      <c r="I19" s="420">
        <v>189</v>
      </c>
      <c r="J19" s="23">
        <v>185</v>
      </c>
      <c r="K19" s="990">
        <f t="shared" si="4"/>
        <v>97.88359788359789</v>
      </c>
      <c r="L19" s="420">
        <v>236</v>
      </c>
      <c r="M19" s="23">
        <v>235</v>
      </c>
      <c r="N19" s="990">
        <f t="shared" si="2"/>
        <v>99.57627118644068</v>
      </c>
      <c r="O19" s="420">
        <v>189</v>
      </c>
      <c r="P19" s="23">
        <v>184</v>
      </c>
      <c r="Q19" s="990">
        <f t="shared" si="3"/>
        <v>97.35449735449735</v>
      </c>
    </row>
    <row r="20" spans="1:17" ht="12.75">
      <c r="A20" s="364">
        <v>11</v>
      </c>
      <c r="B20" s="84" t="s">
        <v>302</v>
      </c>
      <c r="C20" s="70"/>
      <c r="D20" s="23"/>
      <c r="E20" s="238" t="e">
        <f t="shared" si="0"/>
        <v>#DIV/0!</v>
      </c>
      <c r="F20" s="70"/>
      <c r="G20" s="23"/>
      <c r="H20" s="305" t="e">
        <f t="shared" si="1"/>
        <v>#DIV/0!</v>
      </c>
      <c r="I20" s="351">
        <v>189</v>
      </c>
      <c r="J20" s="23">
        <v>189</v>
      </c>
      <c r="K20" s="990">
        <f t="shared" si="4"/>
        <v>100</v>
      </c>
      <c r="L20" s="351">
        <v>186</v>
      </c>
      <c r="M20" s="23">
        <v>184</v>
      </c>
      <c r="N20" s="990">
        <f t="shared" si="2"/>
        <v>98.9247311827957</v>
      </c>
      <c r="O20" s="351">
        <v>189</v>
      </c>
      <c r="P20" s="23">
        <v>188</v>
      </c>
      <c r="Q20" s="990">
        <f t="shared" si="3"/>
        <v>99.47089947089947</v>
      </c>
    </row>
    <row r="21" spans="1:17" ht="12.75">
      <c r="A21" s="364">
        <v>12</v>
      </c>
      <c r="B21" s="84" t="s">
        <v>304</v>
      </c>
      <c r="C21" s="70"/>
      <c r="D21" s="70"/>
      <c r="E21" s="238" t="e">
        <f t="shared" si="0"/>
        <v>#DIV/0!</v>
      </c>
      <c r="F21" s="70"/>
      <c r="G21" s="70"/>
      <c r="H21" s="305" t="e">
        <f t="shared" si="1"/>
        <v>#DIV/0!</v>
      </c>
      <c r="I21" s="351">
        <v>148</v>
      </c>
      <c r="J21" s="70">
        <v>148</v>
      </c>
      <c r="K21" s="990">
        <f t="shared" si="4"/>
        <v>100</v>
      </c>
      <c r="L21" s="351">
        <v>129</v>
      </c>
      <c r="M21" s="70">
        <v>129</v>
      </c>
      <c r="N21" s="990">
        <f t="shared" si="2"/>
        <v>100</v>
      </c>
      <c r="O21" s="351">
        <v>148</v>
      </c>
      <c r="P21" s="70">
        <v>148</v>
      </c>
      <c r="Q21" s="990">
        <f t="shared" si="3"/>
        <v>100</v>
      </c>
    </row>
    <row r="22" spans="1:17" ht="12" customHeight="1">
      <c r="A22" s="364">
        <v>13</v>
      </c>
      <c r="B22" s="84" t="s">
        <v>301</v>
      </c>
      <c r="C22" s="149"/>
      <c r="D22" s="23"/>
      <c r="E22" s="238" t="e">
        <f t="shared" si="0"/>
        <v>#DIV/0!</v>
      </c>
      <c r="F22" s="149"/>
      <c r="G22" s="23"/>
      <c r="H22" s="305" t="e">
        <f t="shared" si="1"/>
        <v>#DIV/0!</v>
      </c>
      <c r="I22" s="420">
        <v>72</v>
      </c>
      <c r="J22" s="23">
        <v>70</v>
      </c>
      <c r="K22" s="990">
        <f t="shared" si="4"/>
        <v>97.22222222222221</v>
      </c>
      <c r="L22" s="420">
        <v>70</v>
      </c>
      <c r="M22" s="23">
        <v>70</v>
      </c>
      <c r="N22" s="990">
        <f t="shared" si="2"/>
        <v>100</v>
      </c>
      <c r="O22" s="420">
        <v>72</v>
      </c>
      <c r="P22" s="23">
        <v>70</v>
      </c>
      <c r="Q22" s="990">
        <f t="shared" si="3"/>
        <v>97.22222222222221</v>
      </c>
    </row>
    <row r="23" spans="1:17" ht="12" customHeight="1">
      <c r="A23" s="364">
        <v>14</v>
      </c>
      <c r="B23" s="84" t="s">
        <v>305</v>
      </c>
      <c r="C23" s="70"/>
      <c r="D23" s="23"/>
      <c r="E23" s="238" t="e">
        <f t="shared" si="0"/>
        <v>#DIV/0!</v>
      </c>
      <c r="F23" s="70"/>
      <c r="G23" s="23"/>
      <c r="H23" s="305" t="e">
        <f t="shared" si="1"/>
        <v>#DIV/0!</v>
      </c>
      <c r="I23" s="351">
        <v>65</v>
      </c>
      <c r="J23" s="23">
        <v>64</v>
      </c>
      <c r="K23" s="990">
        <f t="shared" si="4"/>
        <v>98.46153846153847</v>
      </c>
      <c r="L23" s="351">
        <v>72</v>
      </c>
      <c r="M23" s="23">
        <v>72</v>
      </c>
      <c r="N23" s="990">
        <f t="shared" si="2"/>
        <v>100</v>
      </c>
      <c r="O23" s="351">
        <v>65</v>
      </c>
      <c r="P23" s="23">
        <v>52</v>
      </c>
      <c r="Q23" s="990">
        <f t="shared" si="3"/>
        <v>80</v>
      </c>
    </row>
    <row r="24" spans="1:21" ht="12.75">
      <c r="A24" s="1660" t="s">
        <v>151</v>
      </c>
      <c r="B24" s="1661"/>
      <c r="C24" s="258">
        <f>SUM(C18:C23)</f>
        <v>0</v>
      </c>
      <c r="D24" s="258">
        <f>SUM(D18:D23)</f>
        <v>0</v>
      </c>
      <c r="E24" s="259" t="e">
        <f>+D24/C24*100</f>
        <v>#DIV/0!</v>
      </c>
      <c r="F24" s="258">
        <f>SUM(F18:F23)</f>
        <v>0</v>
      </c>
      <c r="G24" s="258">
        <f>SUM(G18:G23)</f>
        <v>0</v>
      </c>
      <c r="H24" s="403" t="e">
        <f>+G24/F24*100</f>
        <v>#DIV/0!</v>
      </c>
      <c r="I24" s="391">
        <f>SUM(I18:I23)</f>
        <v>1142</v>
      </c>
      <c r="J24" s="258">
        <f>SUM(J18:J23)</f>
        <v>1119</v>
      </c>
      <c r="K24" s="1016">
        <f>+J24/I24*100</f>
        <v>97.98598949211909</v>
      </c>
      <c r="L24" s="391">
        <f>SUM(L18:L23)</f>
        <v>1254</v>
      </c>
      <c r="M24" s="258">
        <f>SUM(M18:M23)</f>
        <v>1190</v>
      </c>
      <c r="N24" s="1016">
        <f>+M24/L24*100</f>
        <v>94.896331738437</v>
      </c>
      <c r="O24" s="391">
        <f>SUM(O18:O23)</f>
        <v>1142</v>
      </c>
      <c r="P24" s="258">
        <f>SUM(P18:P23)</f>
        <v>909</v>
      </c>
      <c r="Q24" s="1016">
        <f>+P24/O24*100</f>
        <v>79.59719789842381</v>
      </c>
      <c r="R24" s="11"/>
      <c r="S24" s="11"/>
      <c r="T24" s="11"/>
      <c r="U24" s="11"/>
    </row>
    <row r="25" spans="1:17" ht="12.75">
      <c r="A25" s="364">
        <v>15</v>
      </c>
      <c r="B25" s="84" t="s">
        <v>306</v>
      </c>
      <c r="C25" s="23"/>
      <c r="D25" s="23"/>
      <c r="E25" s="238" t="e">
        <f t="shared" si="0"/>
        <v>#DIV/0!</v>
      </c>
      <c r="F25" s="23"/>
      <c r="G25" s="23"/>
      <c r="H25" s="305" t="e">
        <f aca="true" t="shared" si="5" ref="H25:H32">+G25/F25*100</f>
        <v>#DIV/0!</v>
      </c>
      <c r="I25" s="250">
        <v>166</v>
      </c>
      <c r="J25" s="23">
        <v>164</v>
      </c>
      <c r="K25" s="990">
        <f t="shared" si="4"/>
        <v>98.79518072289156</v>
      </c>
      <c r="L25" s="378">
        <v>170</v>
      </c>
      <c r="M25" s="151">
        <v>168</v>
      </c>
      <c r="N25" s="990">
        <f aca="true" t="shared" si="6" ref="N25:N32">+M25/L25*100</f>
        <v>98.82352941176471</v>
      </c>
      <c r="O25" s="250">
        <v>166</v>
      </c>
      <c r="P25" s="23">
        <v>166</v>
      </c>
      <c r="Q25" s="990">
        <f aca="true" t="shared" si="7" ref="Q25:Q32">+P25/O25*100</f>
        <v>100</v>
      </c>
    </row>
    <row r="26" spans="1:17" ht="12.75">
      <c r="A26" s="364">
        <v>16</v>
      </c>
      <c r="B26" s="84" t="s">
        <v>307</v>
      </c>
      <c r="C26" s="23"/>
      <c r="D26" s="23"/>
      <c r="E26" s="238" t="e">
        <f t="shared" si="0"/>
        <v>#DIV/0!</v>
      </c>
      <c r="F26" s="23"/>
      <c r="G26" s="23"/>
      <c r="H26" s="305" t="e">
        <f t="shared" si="5"/>
        <v>#DIV/0!</v>
      </c>
      <c r="I26" s="420">
        <v>113</v>
      </c>
      <c r="J26" s="23">
        <v>112</v>
      </c>
      <c r="K26" s="990">
        <f t="shared" si="4"/>
        <v>99.11504424778761</v>
      </c>
      <c r="L26" s="250">
        <v>156</v>
      </c>
      <c r="M26" s="23">
        <v>153</v>
      </c>
      <c r="N26" s="990">
        <f t="shared" si="6"/>
        <v>98.07692307692307</v>
      </c>
      <c r="O26" s="420">
        <v>113</v>
      </c>
      <c r="P26" s="23">
        <v>113</v>
      </c>
      <c r="Q26" s="990">
        <f t="shared" si="7"/>
        <v>100</v>
      </c>
    </row>
    <row r="27" spans="1:17" ht="12.75">
      <c r="A27" s="364">
        <v>17</v>
      </c>
      <c r="B27" s="84" t="s">
        <v>308</v>
      </c>
      <c r="C27" s="23"/>
      <c r="D27" s="23"/>
      <c r="E27" s="238" t="e">
        <f t="shared" si="0"/>
        <v>#DIV/0!</v>
      </c>
      <c r="F27" s="23"/>
      <c r="G27" s="23"/>
      <c r="H27" s="305" t="e">
        <f t="shared" si="5"/>
        <v>#DIV/0!</v>
      </c>
      <c r="I27" s="250">
        <v>460</v>
      </c>
      <c r="J27" s="23">
        <v>444</v>
      </c>
      <c r="K27" s="990">
        <f t="shared" si="4"/>
        <v>96.52173913043478</v>
      </c>
      <c r="L27" s="250">
        <v>461</v>
      </c>
      <c r="M27" s="23">
        <v>439</v>
      </c>
      <c r="N27" s="990">
        <f t="shared" si="6"/>
        <v>95.22776572668113</v>
      </c>
      <c r="O27" s="250">
        <v>460</v>
      </c>
      <c r="P27" s="23">
        <v>444</v>
      </c>
      <c r="Q27" s="990">
        <f t="shared" si="7"/>
        <v>96.52173913043478</v>
      </c>
    </row>
    <row r="28" spans="1:17" ht="12.75">
      <c r="A28" s="364">
        <v>18</v>
      </c>
      <c r="B28" s="84" t="s">
        <v>197</v>
      </c>
      <c r="C28" s="23"/>
      <c r="D28" s="23"/>
      <c r="E28" s="238" t="e">
        <f t="shared" si="0"/>
        <v>#DIV/0!</v>
      </c>
      <c r="F28" s="23"/>
      <c r="G28" s="23"/>
      <c r="H28" s="305" t="e">
        <f t="shared" si="5"/>
        <v>#DIV/0!</v>
      </c>
      <c r="I28" s="250">
        <v>198</v>
      </c>
      <c r="J28" s="149">
        <v>198</v>
      </c>
      <c r="K28" s="990">
        <f t="shared" si="4"/>
        <v>100</v>
      </c>
      <c r="L28" s="250">
        <v>218</v>
      </c>
      <c r="M28" s="149">
        <v>218</v>
      </c>
      <c r="N28" s="990">
        <f t="shared" si="6"/>
        <v>100</v>
      </c>
      <c r="O28" s="250">
        <v>198</v>
      </c>
      <c r="P28" s="23">
        <v>198</v>
      </c>
      <c r="Q28" s="990">
        <f t="shared" si="7"/>
        <v>100</v>
      </c>
    </row>
    <row r="29" spans="1:17" ht="12.75">
      <c r="A29" s="364">
        <v>19</v>
      </c>
      <c r="B29" s="84" t="s">
        <v>309</v>
      </c>
      <c r="C29" s="23"/>
      <c r="D29" s="23"/>
      <c r="E29" s="238" t="e">
        <f t="shared" si="0"/>
        <v>#DIV/0!</v>
      </c>
      <c r="F29" s="23"/>
      <c r="G29" s="23"/>
      <c r="H29" s="305" t="e">
        <f t="shared" si="5"/>
        <v>#DIV/0!</v>
      </c>
      <c r="I29" s="250">
        <v>263</v>
      </c>
      <c r="J29" s="23">
        <v>251</v>
      </c>
      <c r="K29" s="990">
        <f t="shared" si="4"/>
        <v>95.43726235741445</v>
      </c>
      <c r="L29" s="250">
        <v>281</v>
      </c>
      <c r="M29" s="23">
        <v>248</v>
      </c>
      <c r="N29" s="990">
        <f t="shared" si="6"/>
        <v>88.25622775800713</v>
      </c>
      <c r="O29" s="250">
        <v>263</v>
      </c>
      <c r="P29" s="149">
        <v>250</v>
      </c>
      <c r="Q29" s="990">
        <f t="shared" si="7"/>
        <v>95.05703422053232</v>
      </c>
    </row>
    <row r="30" spans="1:17" ht="12.75">
      <c r="A30" s="364">
        <v>20</v>
      </c>
      <c r="B30" s="84" t="s">
        <v>310</v>
      </c>
      <c r="C30" s="23"/>
      <c r="D30" s="23"/>
      <c r="E30" s="238" t="e">
        <f t="shared" si="0"/>
        <v>#DIV/0!</v>
      </c>
      <c r="F30" s="23"/>
      <c r="G30" s="23"/>
      <c r="H30" s="305" t="e">
        <f t="shared" si="5"/>
        <v>#DIV/0!</v>
      </c>
      <c r="I30" s="250">
        <v>105</v>
      </c>
      <c r="J30" s="23">
        <v>105</v>
      </c>
      <c r="K30" s="990">
        <f t="shared" si="4"/>
        <v>100</v>
      </c>
      <c r="L30" s="250">
        <v>91</v>
      </c>
      <c r="M30" s="23">
        <v>87</v>
      </c>
      <c r="N30" s="990">
        <f t="shared" si="6"/>
        <v>95.6043956043956</v>
      </c>
      <c r="O30" s="250">
        <v>105</v>
      </c>
      <c r="P30" s="23">
        <v>105</v>
      </c>
      <c r="Q30" s="990">
        <f t="shared" si="7"/>
        <v>100</v>
      </c>
    </row>
    <row r="31" spans="1:17" ht="12.75">
      <c r="A31" s="364">
        <v>21</v>
      </c>
      <c r="B31" s="84" t="s">
        <v>180</v>
      </c>
      <c r="C31" s="23"/>
      <c r="D31" s="23"/>
      <c r="E31" s="238" t="e">
        <f t="shared" si="0"/>
        <v>#DIV/0!</v>
      </c>
      <c r="F31" s="23"/>
      <c r="G31" s="23"/>
      <c r="H31" s="305" t="e">
        <f t="shared" si="5"/>
        <v>#DIV/0!</v>
      </c>
      <c r="I31" s="250">
        <v>1490</v>
      </c>
      <c r="J31" s="23">
        <v>1484</v>
      </c>
      <c r="K31" s="990">
        <f t="shared" si="4"/>
        <v>99.5973154362416</v>
      </c>
      <c r="L31" s="250">
        <v>1054</v>
      </c>
      <c r="M31" s="23">
        <v>954</v>
      </c>
      <c r="N31" s="990">
        <f t="shared" si="6"/>
        <v>90.5123339658444</v>
      </c>
      <c r="O31" s="250">
        <v>1005</v>
      </c>
      <c r="P31" s="149">
        <v>960</v>
      </c>
      <c r="Q31" s="990">
        <f t="shared" si="7"/>
        <v>95.52238805970148</v>
      </c>
    </row>
    <row r="32" spans="1:17" ht="12.75">
      <c r="A32" s="364">
        <v>22</v>
      </c>
      <c r="B32" s="84" t="s">
        <v>311</v>
      </c>
      <c r="C32" s="23"/>
      <c r="D32" s="23"/>
      <c r="E32" s="238" t="e">
        <f t="shared" si="0"/>
        <v>#DIV/0!</v>
      </c>
      <c r="F32" s="23"/>
      <c r="G32" s="23"/>
      <c r="H32" s="305" t="e">
        <f t="shared" si="5"/>
        <v>#DIV/0!</v>
      </c>
      <c r="I32" s="250">
        <v>73</v>
      </c>
      <c r="J32" s="23">
        <v>72</v>
      </c>
      <c r="K32" s="990">
        <f t="shared" si="4"/>
        <v>98.63013698630137</v>
      </c>
      <c r="L32" s="252">
        <v>68</v>
      </c>
      <c r="M32" s="147">
        <v>68</v>
      </c>
      <c r="N32" s="990">
        <f t="shared" si="6"/>
        <v>100</v>
      </c>
      <c r="O32" s="250">
        <v>75</v>
      </c>
      <c r="P32" s="23">
        <v>75</v>
      </c>
      <c r="Q32" s="990">
        <f t="shared" si="7"/>
        <v>100</v>
      </c>
    </row>
    <row r="33" spans="1:17" ht="12.75">
      <c r="A33" s="1660" t="s">
        <v>152</v>
      </c>
      <c r="B33" s="1661"/>
      <c r="C33" s="258">
        <f>SUM(C25:C32)</f>
        <v>0</v>
      </c>
      <c r="D33" s="258">
        <f>SUM(D25:D32)</f>
        <v>0</v>
      </c>
      <c r="E33" s="259" t="e">
        <f>+D33/C33*100</f>
        <v>#DIV/0!</v>
      </c>
      <c r="F33" s="258">
        <f>SUM(F25:F32)</f>
        <v>0</v>
      </c>
      <c r="G33" s="258">
        <f>SUM(G25:G32)</f>
        <v>0</v>
      </c>
      <c r="H33" s="403" t="e">
        <f aca="true" t="shared" si="8" ref="H33:H49">+G33/F33*100</f>
        <v>#DIV/0!</v>
      </c>
      <c r="I33" s="391">
        <f>SUM(I25:I32)</f>
        <v>2868</v>
      </c>
      <c r="J33" s="258">
        <f>SUM(J25:J32)</f>
        <v>2830</v>
      </c>
      <c r="K33" s="1016">
        <f>+J33/I33*100</f>
        <v>98.67503486750348</v>
      </c>
      <c r="L33" s="391">
        <f>SUM(L25:L32)</f>
        <v>2499</v>
      </c>
      <c r="M33" s="258">
        <f>SUM(M25:M32)</f>
        <v>2335</v>
      </c>
      <c r="N33" s="1016">
        <f aca="true" t="shared" si="9" ref="N33:N49">+M33/L33*100</f>
        <v>93.43737494997998</v>
      </c>
      <c r="O33" s="391">
        <f>SUM(O25:O32)</f>
        <v>2385</v>
      </c>
      <c r="P33" s="258">
        <f>SUM(P25:P32)</f>
        <v>2311</v>
      </c>
      <c r="Q33" s="1016">
        <f aca="true" t="shared" si="10" ref="Q33:Q49">+P33/O33*100</f>
        <v>96.89727463312369</v>
      </c>
    </row>
    <row r="34" spans="1:17" ht="12.75">
      <c r="A34" s="364">
        <v>23</v>
      </c>
      <c r="B34" s="54" t="s">
        <v>176</v>
      </c>
      <c r="C34" s="23"/>
      <c r="D34" s="23"/>
      <c r="E34" s="238" t="e">
        <f t="shared" si="0"/>
        <v>#DIV/0!</v>
      </c>
      <c r="F34" s="23"/>
      <c r="G34" s="23"/>
      <c r="H34" s="305" t="e">
        <f t="shared" si="8"/>
        <v>#DIV/0!</v>
      </c>
      <c r="I34" s="250">
        <v>649</v>
      </c>
      <c r="J34" s="23">
        <v>647</v>
      </c>
      <c r="K34" s="990">
        <f t="shared" si="4"/>
        <v>99.69183359013869</v>
      </c>
      <c r="L34" s="250">
        <v>687</v>
      </c>
      <c r="M34" s="23">
        <v>682</v>
      </c>
      <c r="N34" s="990">
        <f t="shared" si="9"/>
        <v>99.2721979621543</v>
      </c>
      <c r="O34" s="250">
        <v>649</v>
      </c>
      <c r="P34" s="23">
        <v>647</v>
      </c>
      <c r="Q34" s="990">
        <f t="shared" si="10"/>
        <v>99.69183359013869</v>
      </c>
    </row>
    <row r="35" spans="1:17" ht="12.75">
      <c r="A35" s="364">
        <v>24</v>
      </c>
      <c r="B35" s="54" t="s">
        <v>312</v>
      </c>
      <c r="C35" s="23"/>
      <c r="D35" s="23"/>
      <c r="E35" s="238" t="e">
        <f t="shared" si="0"/>
        <v>#DIV/0!</v>
      </c>
      <c r="F35" s="23"/>
      <c r="G35" s="23"/>
      <c r="H35" s="305" t="e">
        <f t="shared" si="8"/>
        <v>#DIV/0!</v>
      </c>
      <c r="I35" s="250">
        <v>313</v>
      </c>
      <c r="J35" s="23">
        <v>303</v>
      </c>
      <c r="K35" s="990">
        <f t="shared" si="4"/>
        <v>96.80511182108627</v>
      </c>
      <c r="L35" s="250">
        <v>353</v>
      </c>
      <c r="M35" s="23">
        <v>342</v>
      </c>
      <c r="N35" s="990">
        <f t="shared" si="9"/>
        <v>96.88385269121812</v>
      </c>
      <c r="O35" s="250">
        <v>313</v>
      </c>
      <c r="P35" s="23">
        <v>303</v>
      </c>
      <c r="Q35" s="990">
        <f t="shared" si="10"/>
        <v>96.80511182108627</v>
      </c>
    </row>
    <row r="36" spans="1:17" ht="12.75">
      <c r="A36" s="364">
        <v>25</v>
      </c>
      <c r="B36" s="54" t="s">
        <v>313</v>
      </c>
      <c r="C36" s="23"/>
      <c r="D36" s="23"/>
      <c r="E36" s="238" t="e">
        <f t="shared" si="0"/>
        <v>#DIV/0!</v>
      </c>
      <c r="F36" s="23"/>
      <c r="G36" s="23"/>
      <c r="H36" s="305" t="e">
        <f t="shared" si="8"/>
        <v>#DIV/0!</v>
      </c>
      <c r="I36" s="250">
        <v>260</v>
      </c>
      <c r="J36" s="23">
        <v>255</v>
      </c>
      <c r="K36" s="990">
        <f t="shared" si="4"/>
        <v>98.07692307692307</v>
      </c>
      <c r="L36" s="250">
        <v>250</v>
      </c>
      <c r="M36" s="23">
        <v>231</v>
      </c>
      <c r="N36" s="990">
        <f t="shared" si="9"/>
        <v>92.4</v>
      </c>
      <c r="O36" s="250">
        <v>260</v>
      </c>
      <c r="P36" s="23">
        <v>233</v>
      </c>
      <c r="Q36" s="990">
        <f t="shared" si="10"/>
        <v>89.61538461538461</v>
      </c>
    </row>
    <row r="37" spans="1:17" ht="12.75">
      <c r="A37" s="749">
        <v>26</v>
      </c>
      <c r="B37" s="54" t="s">
        <v>314</v>
      </c>
      <c r="C37" s="23"/>
      <c r="D37" s="23"/>
      <c r="E37" s="238" t="e">
        <f t="shared" si="0"/>
        <v>#DIV/0!</v>
      </c>
      <c r="F37" s="23"/>
      <c r="G37" s="23"/>
      <c r="H37" s="305" t="e">
        <f t="shared" si="8"/>
        <v>#DIV/0!</v>
      </c>
      <c r="I37" s="250">
        <v>190</v>
      </c>
      <c r="J37" s="23">
        <v>145</v>
      </c>
      <c r="K37" s="990">
        <f t="shared" si="4"/>
        <v>76.31578947368422</v>
      </c>
      <c r="L37" s="250">
        <v>230</v>
      </c>
      <c r="M37" s="23">
        <v>139</v>
      </c>
      <c r="N37" s="990">
        <f t="shared" si="9"/>
        <v>60.43478260869565</v>
      </c>
      <c r="O37" s="250">
        <v>190</v>
      </c>
      <c r="P37" s="23">
        <v>146</v>
      </c>
      <c r="Q37" s="990">
        <f t="shared" si="10"/>
        <v>76.84210526315789</v>
      </c>
    </row>
    <row r="38" spans="1:17" ht="12.75">
      <c r="A38" s="1660" t="s">
        <v>153</v>
      </c>
      <c r="B38" s="1661"/>
      <c r="C38" s="258">
        <f>SUM(C34:C37)</f>
        <v>0</v>
      </c>
      <c r="D38" s="258">
        <f>SUM(D34:D37)</f>
        <v>0</v>
      </c>
      <c r="E38" s="259" t="e">
        <f>+D38/C38*100</f>
        <v>#DIV/0!</v>
      </c>
      <c r="F38" s="258">
        <f>SUM(F34:F37)</f>
        <v>0</v>
      </c>
      <c r="G38" s="258">
        <f>SUM(G34:G37)</f>
        <v>0</v>
      </c>
      <c r="H38" s="403" t="e">
        <f t="shared" si="8"/>
        <v>#DIV/0!</v>
      </c>
      <c r="I38" s="391">
        <f>SUM(I34:I37)</f>
        <v>1412</v>
      </c>
      <c r="J38" s="258">
        <f>SUM(J34:J37)</f>
        <v>1350</v>
      </c>
      <c r="K38" s="1016">
        <f>+J38/I38*100</f>
        <v>95.60906515580736</v>
      </c>
      <c r="L38" s="391">
        <f>SUM(L34:L37)</f>
        <v>1520</v>
      </c>
      <c r="M38" s="258">
        <f>SUM(M34:M37)</f>
        <v>1394</v>
      </c>
      <c r="N38" s="1062">
        <f t="shared" si="9"/>
        <v>91.71052631578948</v>
      </c>
      <c r="O38" s="396">
        <f>SUM(O34:O37)</f>
        <v>1412</v>
      </c>
      <c r="P38" s="260">
        <f>SUM(P34:P37)</f>
        <v>1329</v>
      </c>
      <c r="Q38" s="1017">
        <f t="shared" si="10"/>
        <v>94.12181303116147</v>
      </c>
    </row>
    <row r="39" spans="1:17" ht="12.75">
      <c r="A39" s="364">
        <v>27</v>
      </c>
      <c r="B39" s="84" t="s">
        <v>315</v>
      </c>
      <c r="C39" s="23"/>
      <c r="D39" s="23"/>
      <c r="E39" s="238" t="e">
        <f t="shared" si="0"/>
        <v>#DIV/0!</v>
      </c>
      <c r="F39" s="23"/>
      <c r="G39" s="23"/>
      <c r="H39" s="305" t="e">
        <f t="shared" si="8"/>
        <v>#DIV/0!</v>
      </c>
      <c r="I39" s="422">
        <v>92</v>
      </c>
      <c r="J39" s="77">
        <v>91</v>
      </c>
      <c r="K39" s="990">
        <f t="shared" si="4"/>
        <v>98.91304347826086</v>
      </c>
      <c r="L39" s="422">
        <v>195</v>
      </c>
      <c r="M39" s="77">
        <v>194</v>
      </c>
      <c r="N39" s="990">
        <f t="shared" si="9"/>
        <v>99.48717948717949</v>
      </c>
      <c r="O39" s="422">
        <v>92</v>
      </c>
      <c r="P39" s="77">
        <v>91</v>
      </c>
      <c r="Q39" s="990">
        <f t="shared" si="10"/>
        <v>98.91304347826086</v>
      </c>
    </row>
    <row r="40" spans="1:17" ht="12.75">
      <c r="A40" s="364">
        <v>28</v>
      </c>
      <c r="B40" s="84" t="s">
        <v>316</v>
      </c>
      <c r="C40" s="23"/>
      <c r="D40" s="23"/>
      <c r="E40" s="238" t="e">
        <f t="shared" si="0"/>
        <v>#DIV/0!</v>
      </c>
      <c r="F40" s="23"/>
      <c r="G40" s="23"/>
      <c r="H40" s="305" t="e">
        <f t="shared" si="8"/>
        <v>#DIV/0!</v>
      </c>
      <c r="I40" s="422">
        <v>447</v>
      </c>
      <c r="J40" s="77">
        <v>424</v>
      </c>
      <c r="K40" s="990">
        <f t="shared" si="4"/>
        <v>94.85458612975391</v>
      </c>
      <c r="L40" s="422">
        <v>596</v>
      </c>
      <c r="M40" s="77">
        <v>438</v>
      </c>
      <c r="N40" s="990">
        <f t="shared" si="9"/>
        <v>73.48993288590604</v>
      </c>
      <c r="O40" s="422">
        <v>440</v>
      </c>
      <c r="P40" s="77">
        <v>418</v>
      </c>
      <c r="Q40" s="990">
        <f t="shared" si="10"/>
        <v>95</v>
      </c>
    </row>
    <row r="41" spans="1:17" ht="12.75">
      <c r="A41" s="364">
        <v>29</v>
      </c>
      <c r="B41" s="84" t="s">
        <v>317</v>
      </c>
      <c r="C41" s="23"/>
      <c r="D41" s="23"/>
      <c r="E41" s="238" t="e">
        <f t="shared" si="0"/>
        <v>#DIV/0!</v>
      </c>
      <c r="F41" s="23"/>
      <c r="G41" s="23"/>
      <c r="H41" s="305" t="e">
        <f t="shared" si="8"/>
        <v>#DIV/0!</v>
      </c>
      <c r="I41" s="422">
        <v>117</v>
      </c>
      <c r="J41" s="77">
        <v>117</v>
      </c>
      <c r="K41" s="990">
        <f t="shared" si="4"/>
        <v>100</v>
      </c>
      <c r="L41" s="422">
        <v>119</v>
      </c>
      <c r="M41" s="77">
        <v>119</v>
      </c>
      <c r="N41" s="990">
        <f t="shared" si="9"/>
        <v>100</v>
      </c>
      <c r="O41" s="422">
        <v>117</v>
      </c>
      <c r="P41" s="77">
        <v>117</v>
      </c>
      <c r="Q41" s="990">
        <f t="shared" si="10"/>
        <v>100</v>
      </c>
    </row>
    <row r="42" spans="1:17" ht="12.75">
      <c r="A42" s="364">
        <v>30</v>
      </c>
      <c r="B42" s="84" t="s">
        <v>318</v>
      </c>
      <c r="C42" s="23"/>
      <c r="D42" s="23"/>
      <c r="E42" s="238" t="e">
        <f t="shared" si="0"/>
        <v>#DIV/0!</v>
      </c>
      <c r="F42" s="23"/>
      <c r="G42" s="23"/>
      <c r="H42" s="305" t="e">
        <f t="shared" si="8"/>
        <v>#DIV/0!</v>
      </c>
      <c r="I42" s="422">
        <v>308</v>
      </c>
      <c r="J42" s="77">
        <v>306</v>
      </c>
      <c r="K42" s="990">
        <f t="shared" si="4"/>
        <v>99.35064935064936</v>
      </c>
      <c r="L42" s="422">
        <v>353</v>
      </c>
      <c r="M42" s="77">
        <v>272</v>
      </c>
      <c r="N42" s="990">
        <f t="shared" si="9"/>
        <v>77.05382436260622</v>
      </c>
      <c r="O42" s="422">
        <v>312</v>
      </c>
      <c r="P42" s="77">
        <v>310</v>
      </c>
      <c r="Q42" s="990">
        <f t="shared" si="10"/>
        <v>99.35897435897436</v>
      </c>
    </row>
    <row r="43" spans="1:17" ht="12.75">
      <c r="A43" s="364">
        <v>31</v>
      </c>
      <c r="B43" s="84" t="s">
        <v>319</v>
      </c>
      <c r="C43" s="23"/>
      <c r="D43" s="23"/>
      <c r="E43" s="238" t="e">
        <f t="shared" si="0"/>
        <v>#DIV/0!</v>
      </c>
      <c r="F43" s="23"/>
      <c r="G43" s="23"/>
      <c r="H43" s="305" t="e">
        <f t="shared" si="8"/>
        <v>#DIV/0!</v>
      </c>
      <c r="I43" s="422">
        <v>119</v>
      </c>
      <c r="J43" s="77">
        <v>119</v>
      </c>
      <c r="K43" s="990">
        <f t="shared" si="4"/>
        <v>100</v>
      </c>
      <c r="L43" s="422">
        <v>137</v>
      </c>
      <c r="M43" s="77">
        <v>137</v>
      </c>
      <c r="N43" s="990">
        <f t="shared" si="9"/>
        <v>100</v>
      </c>
      <c r="O43" s="422">
        <v>119</v>
      </c>
      <c r="P43" s="77">
        <v>119</v>
      </c>
      <c r="Q43" s="990">
        <f t="shared" si="10"/>
        <v>100</v>
      </c>
    </row>
    <row r="44" spans="1:17" ht="12.75">
      <c r="A44" s="364">
        <v>32</v>
      </c>
      <c r="B44" s="84" t="s">
        <v>177</v>
      </c>
      <c r="C44" s="23"/>
      <c r="D44" s="23"/>
      <c r="E44" s="238" t="e">
        <f t="shared" si="0"/>
        <v>#DIV/0!</v>
      </c>
      <c r="F44" s="23"/>
      <c r="G44" s="23"/>
      <c r="H44" s="305" t="e">
        <f t="shared" si="8"/>
        <v>#DIV/0!</v>
      </c>
      <c r="I44" s="422">
        <v>3906</v>
      </c>
      <c r="J44" s="77">
        <v>3479</v>
      </c>
      <c r="K44" s="990">
        <f t="shared" si="4"/>
        <v>89.06810035842294</v>
      </c>
      <c r="L44" s="422">
        <v>3467</v>
      </c>
      <c r="M44" s="77">
        <v>2644</v>
      </c>
      <c r="N44" s="990">
        <f t="shared" si="9"/>
        <v>76.26189789443323</v>
      </c>
      <c r="O44" s="422">
        <v>3906</v>
      </c>
      <c r="P44" s="77">
        <v>3169</v>
      </c>
      <c r="Q44" s="990">
        <f t="shared" si="10"/>
        <v>81.131592421915</v>
      </c>
    </row>
    <row r="45" spans="1:17" ht="12.75">
      <c r="A45" s="364">
        <v>33</v>
      </c>
      <c r="B45" s="84" t="s">
        <v>320</v>
      </c>
      <c r="C45" s="23"/>
      <c r="D45" s="23"/>
      <c r="E45" s="238" t="e">
        <f t="shared" si="0"/>
        <v>#DIV/0!</v>
      </c>
      <c r="F45" s="23"/>
      <c r="G45" s="23"/>
      <c r="H45" s="305" t="e">
        <f t="shared" si="8"/>
        <v>#DIV/0!</v>
      </c>
      <c r="I45" s="422">
        <v>147</v>
      </c>
      <c r="J45" s="77">
        <v>145</v>
      </c>
      <c r="K45" s="990">
        <f t="shared" si="4"/>
        <v>98.63945578231292</v>
      </c>
      <c r="L45" s="422">
        <v>150</v>
      </c>
      <c r="M45" s="77">
        <v>144</v>
      </c>
      <c r="N45" s="990">
        <f t="shared" si="9"/>
        <v>96</v>
      </c>
      <c r="O45" s="422">
        <v>147</v>
      </c>
      <c r="P45" s="77">
        <v>145</v>
      </c>
      <c r="Q45" s="990">
        <f t="shared" si="10"/>
        <v>98.63945578231292</v>
      </c>
    </row>
    <row r="46" spans="1:17" ht="12.75">
      <c r="A46" s="364">
        <v>35</v>
      </c>
      <c r="B46" s="84" t="s">
        <v>321</v>
      </c>
      <c r="C46" s="23"/>
      <c r="D46" s="23"/>
      <c r="E46" s="238" t="e">
        <f t="shared" si="0"/>
        <v>#DIV/0!</v>
      </c>
      <c r="F46" s="23"/>
      <c r="G46" s="23"/>
      <c r="H46" s="305" t="e">
        <f t="shared" si="8"/>
        <v>#DIV/0!</v>
      </c>
      <c r="I46" s="422">
        <v>242</v>
      </c>
      <c r="J46" s="77">
        <v>239</v>
      </c>
      <c r="K46" s="990">
        <f t="shared" si="4"/>
        <v>98.7603305785124</v>
      </c>
      <c r="L46" s="422">
        <v>266</v>
      </c>
      <c r="M46" s="77">
        <v>140</v>
      </c>
      <c r="N46" s="990">
        <f t="shared" si="9"/>
        <v>52.63157894736842</v>
      </c>
      <c r="O46" s="422">
        <v>242</v>
      </c>
      <c r="P46" s="77">
        <v>239</v>
      </c>
      <c r="Q46" s="990">
        <f t="shared" si="10"/>
        <v>98.7603305785124</v>
      </c>
    </row>
    <row r="47" spans="1:17" ht="12.75">
      <c r="A47" s="364">
        <v>36</v>
      </c>
      <c r="B47" s="84" t="s">
        <v>181</v>
      </c>
      <c r="C47" s="23"/>
      <c r="D47" s="23"/>
      <c r="E47" s="238" t="e">
        <f t="shared" si="0"/>
        <v>#DIV/0!</v>
      </c>
      <c r="F47" s="23"/>
      <c r="G47" s="23"/>
      <c r="H47" s="305" t="e">
        <f t="shared" si="8"/>
        <v>#DIV/0!</v>
      </c>
      <c r="I47" s="422">
        <v>128</v>
      </c>
      <c r="J47" s="77">
        <v>98</v>
      </c>
      <c r="K47" s="990">
        <f t="shared" si="4"/>
        <v>76.5625</v>
      </c>
      <c r="L47" s="422">
        <v>151</v>
      </c>
      <c r="M47" s="77">
        <v>141</v>
      </c>
      <c r="N47" s="990">
        <f t="shared" si="9"/>
        <v>93.37748344370861</v>
      </c>
      <c r="O47" s="422">
        <v>128</v>
      </c>
      <c r="P47" s="77">
        <v>81</v>
      </c>
      <c r="Q47" s="990">
        <f t="shared" si="10"/>
        <v>63.28125</v>
      </c>
    </row>
    <row r="48" spans="1:17" ht="12.75">
      <c r="A48" s="364">
        <v>37</v>
      </c>
      <c r="B48" s="84" t="s">
        <v>322</v>
      </c>
      <c r="C48" s="23"/>
      <c r="D48" s="23"/>
      <c r="E48" s="238" t="e">
        <f t="shared" si="0"/>
        <v>#DIV/0!</v>
      </c>
      <c r="F48" s="23"/>
      <c r="G48" s="23"/>
      <c r="H48" s="305" t="e">
        <f t="shared" si="8"/>
        <v>#DIV/0!</v>
      </c>
      <c r="I48" s="422">
        <v>379</v>
      </c>
      <c r="J48" s="77">
        <v>300</v>
      </c>
      <c r="K48" s="990">
        <f t="shared" si="4"/>
        <v>79.15567282321899</v>
      </c>
      <c r="L48" s="422">
        <v>442</v>
      </c>
      <c r="M48" s="77">
        <v>350</v>
      </c>
      <c r="N48" s="990">
        <f t="shared" si="9"/>
        <v>79.18552036199095</v>
      </c>
      <c r="O48" s="422">
        <v>379</v>
      </c>
      <c r="P48" s="77">
        <v>351</v>
      </c>
      <c r="Q48" s="990">
        <f t="shared" si="10"/>
        <v>92.61213720316623</v>
      </c>
    </row>
    <row r="49" spans="1:17" ht="12.75">
      <c r="A49" s="364">
        <v>38</v>
      </c>
      <c r="B49" s="84" t="s">
        <v>323</v>
      </c>
      <c r="C49" s="23"/>
      <c r="D49" s="23"/>
      <c r="E49" s="238" t="e">
        <f t="shared" si="0"/>
        <v>#DIV/0!</v>
      </c>
      <c r="F49" s="23"/>
      <c r="G49" s="23"/>
      <c r="H49" s="305" t="e">
        <f t="shared" si="8"/>
        <v>#DIV/0!</v>
      </c>
      <c r="I49" s="422">
        <v>273</v>
      </c>
      <c r="J49" s="77">
        <v>270</v>
      </c>
      <c r="K49" s="990">
        <f t="shared" si="4"/>
        <v>98.9010989010989</v>
      </c>
      <c r="L49" s="422">
        <v>260</v>
      </c>
      <c r="M49" s="77">
        <v>253</v>
      </c>
      <c r="N49" s="990">
        <f t="shared" si="9"/>
        <v>97.3076923076923</v>
      </c>
      <c r="O49" s="422">
        <v>273</v>
      </c>
      <c r="P49" s="77">
        <v>260</v>
      </c>
      <c r="Q49" s="990">
        <f t="shared" si="10"/>
        <v>95.23809523809523</v>
      </c>
    </row>
    <row r="50" spans="1:17" ht="12.75">
      <c r="A50" s="1660" t="s">
        <v>154</v>
      </c>
      <c r="B50" s="1661"/>
      <c r="C50" s="258">
        <f>SUM(C39:C49)</f>
        <v>0</v>
      </c>
      <c r="D50" s="258">
        <f>SUM(D39:D49)</f>
        <v>0</v>
      </c>
      <c r="E50" s="259" t="e">
        <f>+D50/C50*100</f>
        <v>#DIV/0!</v>
      </c>
      <c r="F50" s="258">
        <f>SUM(F39:F49)</f>
        <v>0</v>
      </c>
      <c r="G50" s="258">
        <f>SUM(G39:G49)</f>
        <v>0</v>
      </c>
      <c r="H50" s="403" t="e">
        <f>+G50/F50*100</f>
        <v>#DIV/0!</v>
      </c>
      <c r="I50" s="400">
        <f>SUM(I39:I49)</f>
        <v>6158</v>
      </c>
      <c r="J50" s="268">
        <f>SUM(J39:J49)</f>
        <v>5588</v>
      </c>
      <c r="K50" s="1022">
        <f>+J50/I50*100</f>
        <v>90.74374797012017</v>
      </c>
      <c r="L50" s="400">
        <f>SUM(L39:L49)</f>
        <v>6136</v>
      </c>
      <c r="M50" s="268">
        <f>SUM(M39:M49)</f>
        <v>4832</v>
      </c>
      <c r="N50" s="1063">
        <f>+M50/L50*100</f>
        <v>78.748370273794</v>
      </c>
      <c r="O50" s="400">
        <f>SUM(O39:O49)</f>
        <v>6155</v>
      </c>
      <c r="P50" s="268">
        <f>SUM(P39:P49)</f>
        <v>5300</v>
      </c>
      <c r="Q50" s="1022">
        <f>+P50/O50*100</f>
        <v>86.10885458976442</v>
      </c>
    </row>
    <row r="51" spans="1:17" ht="12.75">
      <c r="A51" s="364">
        <v>39</v>
      </c>
      <c r="B51" s="411" t="s">
        <v>699</v>
      </c>
      <c r="C51" s="70"/>
      <c r="D51" s="70"/>
      <c r="E51" s="238" t="e">
        <f t="shared" si="0"/>
        <v>#DIV/0!</v>
      </c>
      <c r="F51" s="70"/>
      <c r="G51" s="70"/>
      <c r="H51" s="305" t="e">
        <f aca="true" t="shared" si="11" ref="H51:H57">+G51/F51*100</f>
        <v>#DIV/0!</v>
      </c>
      <c r="I51" s="787">
        <v>505</v>
      </c>
      <c r="J51" s="6">
        <v>388</v>
      </c>
      <c r="K51" s="990">
        <f t="shared" si="4"/>
        <v>76.83168316831683</v>
      </c>
      <c r="L51" s="233">
        <v>553</v>
      </c>
      <c r="M51" s="47">
        <v>553</v>
      </c>
      <c r="N51" s="990">
        <f aca="true" t="shared" si="12" ref="N51:N57">+M51/L51*100</f>
        <v>100</v>
      </c>
      <c r="O51" s="233">
        <v>505</v>
      </c>
      <c r="P51" s="47">
        <v>416</v>
      </c>
      <c r="Q51" s="990">
        <f aca="true" t="shared" si="13" ref="Q51:Q57">+P51/O51*100</f>
        <v>82.37623762376238</v>
      </c>
    </row>
    <row r="52" spans="1:17" ht="12.75">
      <c r="A52" s="364">
        <v>40</v>
      </c>
      <c r="B52" s="354" t="s">
        <v>324</v>
      </c>
      <c r="C52" s="70"/>
      <c r="D52" s="70"/>
      <c r="E52" s="238" t="e">
        <f t="shared" si="0"/>
        <v>#DIV/0!</v>
      </c>
      <c r="F52" s="70"/>
      <c r="G52" s="70"/>
      <c r="H52" s="305" t="e">
        <f t="shared" si="11"/>
        <v>#DIV/0!</v>
      </c>
      <c r="I52" s="247">
        <v>490</v>
      </c>
      <c r="J52" s="6">
        <v>451</v>
      </c>
      <c r="K52" s="990">
        <f t="shared" si="4"/>
        <v>92.04081632653062</v>
      </c>
      <c r="L52" s="56">
        <v>410</v>
      </c>
      <c r="M52" s="6">
        <v>376</v>
      </c>
      <c r="N52" s="990">
        <f t="shared" si="12"/>
        <v>91.70731707317074</v>
      </c>
      <c r="O52" s="56">
        <v>490</v>
      </c>
      <c r="P52" s="6">
        <v>451</v>
      </c>
      <c r="Q52" s="990">
        <f t="shared" si="13"/>
        <v>92.04081632653062</v>
      </c>
    </row>
    <row r="53" spans="1:17" ht="12.75">
      <c r="A53" s="364">
        <v>41</v>
      </c>
      <c r="B53" s="354" t="s">
        <v>198</v>
      </c>
      <c r="C53" s="70"/>
      <c r="D53" s="70"/>
      <c r="E53" s="238" t="e">
        <f t="shared" si="0"/>
        <v>#DIV/0!</v>
      </c>
      <c r="F53" s="70"/>
      <c r="G53" s="70"/>
      <c r="H53" s="305" t="e">
        <f t="shared" si="11"/>
        <v>#DIV/0!</v>
      </c>
      <c r="I53" s="247">
        <v>254</v>
      </c>
      <c r="J53" s="6">
        <v>234</v>
      </c>
      <c r="K53" s="990">
        <f t="shared" si="4"/>
        <v>92.1259842519685</v>
      </c>
      <c r="L53" s="56">
        <v>274</v>
      </c>
      <c r="M53" s="6">
        <v>243</v>
      </c>
      <c r="N53" s="990">
        <f t="shared" si="12"/>
        <v>88.6861313868613</v>
      </c>
      <c r="O53" s="56">
        <v>254</v>
      </c>
      <c r="P53" s="6">
        <v>226</v>
      </c>
      <c r="Q53" s="990">
        <f t="shared" si="13"/>
        <v>88.9763779527559</v>
      </c>
    </row>
    <row r="54" spans="1:17" ht="12.75">
      <c r="A54" s="364">
        <v>42</v>
      </c>
      <c r="B54" s="354" t="s">
        <v>179</v>
      </c>
      <c r="C54" s="70"/>
      <c r="D54" s="70"/>
      <c r="E54" s="238" t="e">
        <f t="shared" si="0"/>
        <v>#DIV/0!</v>
      </c>
      <c r="F54" s="70"/>
      <c r="G54" s="70"/>
      <c r="H54" s="305" t="e">
        <f t="shared" si="11"/>
        <v>#DIV/0!</v>
      </c>
      <c r="I54" s="422">
        <v>670</v>
      </c>
      <c r="J54" s="77">
        <v>563</v>
      </c>
      <c r="K54" s="990">
        <f t="shared" si="4"/>
        <v>84.02985074626865</v>
      </c>
      <c r="L54" s="56">
        <v>780</v>
      </c>
      <c r="M54" s="6">
        <v>569</v>
      </c>
      <c r="N54" s="990">
        <f t="shared" si="12"/>
        <v>72.94871794871794</v>
      </c>
      <c r="O54" s="422">
        <v>670</v>
      </c>
      <c r="P54" s="77">
        <v>336</v>
      </c>
      <c r="Q54" s="990">
        <f t="shared" si="13"/>
        <v>50.14925373134328</v>
      </c>
    </row>
    <row r="55" spans="1:17" ht="12.75">
      <c r="A55" s="364">
        <v>43</v>
      </c>
      <c r="B55" s="354" t="s">
        <v>325</v>
      </c>
      <c r="C55" s="70"/>
      <c r="D55" s="70"/>
      <c r="E55" s="238" t="e">
        <f t="shared" si="0"/>
        <v>#DIV/0!</v>
      </c>
      <c r="F55" s="70"/>
      <c r="G55" s="70"/>
      <c r="H55" s="305" t="e">
        <f t="shared" si="11"/>
        <v>#DIV/0!</v>
      </c>
      <c r="I55" s="56">
        <v>185</v>
      </c>
      <c r="J55" s="6">
        <v>184</v>
      </c>
      <c r="K55" s="990">
        <f t="shared" si="4"/>
        <v>99.45945945945947</v>
      </c>
      <c r="L55" s="56">
        <v>162</v>
      </c>
      <c r="M55" s="6">
        <v>54</v>
      </c>
      <c r="N55" s="990">
        <f t="shared" si="12"/>
        <v>33.33333333333333</v>
      </c>
      <c r="O55" s="56">
        <v>185</v>
      </c>
      <c r="P55" s="6">
        <v>185</v>
      </c>
      <c r="Q55" s="990">
        <f t="shared" si="13"/>
        <v>100</v>
      </c>
    </row>
    <row r="56" spans="1:17" ht="14.25" customHeight="1">
      <c r="A56" s="364">
        <v>44</v>
      </c>
      <c r="B56" s="354" t="s">
        <v>326</v>
      </c>
      <c r="C56" s="70"/>
      <c r="D56" s="70"/>
      <c r="E56" s="238" t="e">
        <f t="shared" si="0"/>
        <v>#DIV/0!</v>
      </c>
      <c r="F56" s="70"/>
      <c r="G56" s="70"/>
      <c r="H56" s="305" t="e">
        <f t="shared" si="11"/>
        <v>#DIV/0!</v>
      </c>
      <c r="I56" s="56">
        <v>64</v>
      </c>
      <c r="J56" s="6">
        <v>63</v>
      </c>
      <c r="K56" s="990">
        <f t="shared" si="4"/>
        <v>98.4375</v>
      </c>
      <c r="L56" s="56">
        <v>80</v>
      </c>
      <c r="M56" s="6">
        <v>76</v>
      </c>
      <c r="N56" s="990">
        <f t="shared" si="12"/>
        <v>95</v>
      </c>
      <c r="O56" s="56">
        <v>64</v>
      </c>
      <c r="P56" s="6">
        <v>63</v>
      </c>
      <c r="Q56" s="990">
        <f t="shared" si="13"/>
        <v>98.4375</v>
      </c>
    </row>
    <row r="57" spans="1:17" ht="12" customHeight="1">
      <c r="A57" s="364">
        <v>45</v>
      </c>
      <c r="B57" s="411" t="s">
        <v>327</v>
      </c>
      <c r="C57" s="70"/>
      <c r="D57" s="70"/>
      <c r="E57" s="238" t="e">
        <f t="shared" si="0"/>
        <v>#DIV/0!</v>
      </c>
      <c r="F57" s="70"/>
      <c r="G57" s="70"/>
      <c r="H57" s="305" t="e">
        <f t="shared" si="11"/>
        <v>#DIV/0!</v>
      </c>
      <c r="I57" s="56">
        <v>593</v>
      </c>
      <c r="J57" s="6">
        <v>550</v>
      </c>
      <c r="K57" s="990">
        <f t="shared" si="4"/>
        <v>92.7487352445194</v>
      </c>
      <c r="L57" s="56">
        <v>558</v>
      </c>
      <c r="M57" s="6">
        <v>517</v>
      </c>
      <c r="N57" s="990">
        <f t="shared" si="12"/>
        <v>92.65232974910394</v>
      </c>
      <c r="O57" s="56">
        <v>593</v>
      </c>
      <c r="P57" s="6">
        <v>584</v>
      </c>
      <c r="Q57" s="990">
        <f t="shared" si="13"/>
        <v>98.4822934232715</v>
      </c>
    </row>
    <row r="58" spans="1:17" ht="12.75">
      <c r="A58" s="1656" t="s">
        <v>328</v>
      </c>
      <c r="B58" s="1657"/>
      <c r="C58" s="258">
        <f>SUM(C51:C57)</f>
        <v>0</v>
      </c>
      <c r="D58" s="258">
        <f>SUM(D51:D57)</f>
        <v>0</v>
      </c>
      <c r="E58" s="259" t="e">
        <f>+D58/C58*100</f>
        <v>#DIV/0!</v>
      </c>
      <c r="F58" s="258">
        <f>SUM(F51:F57)</f>
        <v>0</v>
      </c>
      <c r="G58" s="258">
        <f>SUM(G51:G57)</f>
        <v>0</v>
      </c>
      <c r="H58" s="403" t="e">
        <f>+G58/F58*100</f>
        <v>#DIV/0!</v>
      </c>
      <c r="I58" s="391">
        <f>SUM(I51:I57)</f>
        <v>2761</v>
      </c>
      <c r="J58" s="258">
        <f>SUM(J51:J57)</f>
        <v>2433</v>
      </c>
      <c r="K58" s="1016">
        <f>+J58/I58*100</f>
        <v>88.12024628757696</v>
      </c>
      <c r="L58" s="391">
        <f>SUM(L51:L57)</f>
        <v>2817</v>
      </c>
      <c r="M58" s="258">
        <f>SUM(M51:M57)</f>
        <v>2388</v>
      </c>
      <c r="N58" s="1016">
        <f>+M58/L58*100</f>
        <v>84.77103301384452</v>
      </c>
      <c r="O58" s="391">
        <f>SUM(O51:O57)</f>
        <v>2761</v>
      </c>
      <c r="P58" s="258">
        <f>SUM(P51:P57)</f>
        <v>2261</v>
      </c>
      <c r="Q58" s="1016">
        <f>+P58/O58*100</f>
        <v>81.89061934081855</v>
      </c>
    </row>
    <row r="59" spans="1:17" ht="13.5" thickBot="1">
      <c r="A59" s="1658" t="s">
        <v>329</v>
      </c>
      <c r="B59" s="1659"/>
      <c r="C59" s="402">
        <f>SUM(C58,C50,C38,C33,C24,C17,C11)</f>
        <v>0</v>
      </c>
      <c r="D59" s="402">
        <f>SUM(D58,D50,D38,D33,D24,D17,D11)</f>
        <v>0</v>
      </c>
      <c r="E59" s="1176" t="e">
        <f>+D59/C59*100</f>
        <v>#DIV/0!</v>
      </c>
      <c r="F59" s="402">
        <f>SUM(F58,F50,F38,F33,F24,F17,F11)</f>
        <v>0</v>
      </c>
      <c r="G59" s="402">
        <f>SUM(G58,G50,G38,G33,G24,G17,G11)</f>
        <v>0</v>
      </c>
      <c r="H59" s="1177" t="e">
        <f>+G59/F59*100</f>
        <v>#DIV/0!</v>
      </c>
      <c r="I59" s="401">
        <f>SUM(I58,I50,I38,I33,I24,I17,I11)</f>
        <v>17406</v>
      </c>
      <c r="J59" s="402">
        <f>SUM(J58,J50,J38,J33,J24,J17,J11)</f>
        <v>16228</v>
      </c>
      <c r="K59" s="1018">
        <f>+J59/I59*100</f>
        <v>93.23221877513501</v>
      </c>
      <c r="L59" s="401">
        <f>SUM(L58,L50,L38,L33,L24,L17,L11)</f>
        <v>17477</v>
      </c>
      <c r="M59" s="402">
        <f>SUM(M58,M50,M38,M33,M24,M17,M11)</f>
        <v>14833</v>
      </c>
      <c r="N59" s="1018">
        <f>+M59/L59*100</f>
        <v>84.8715454597471</v>
      </c>
      <c r="O59" s="423">
        <f>SUM(O58,O50,O38,O33,O24,O17,O11)</f>
        <v>16920</v>
      </c>
      <c r="P59" s="424">
        <f>SUM(P58,P50,P38,P33,P24,P17,P11)</f>
        <v>14768</v>
      </c>
      <c r="Q59" s="1064">
        <f>+P59/O59*100</f>
        <v>87.28132387706856</v>
      </c>
    </row>
    <row r="60" spans="3:14" ht="12.75">
      <c r="C60" s="7"/>
      <c r="D60" s="7"/>
      <c r="E60" s="96"/>
      <c r="F60" s="7"/>
      <c r="G60" s="7"/>
      <c r="H60" s="96"/>
      <c r="I60" s="7" t="s">
        <v>354</v>
      </c>
      <c r="J60" s="7"/>
      <c r="K60" s="96"/>
      <c r="L60" s="7"/>
      <c r="M60" s="7"/>
      <c r="N60" s="96"/>
    </row>
    <row r="61" spans="3:14" ht="12.75">
      <c r="C61" s="113"/>
      <c r="E61"/>
      <c r="F61" s="113"/>
      <c r="H61"/>
      <c r="I61" s="113"/>
      <c r="K61"/>
      <c r="N61"/>
    </row>
    <row r="62" spans="5:14" ht="12.75">
      <c r="E62" s="113"/>
      <c r="H62" s="113"/>
      <c r="K62" s="113"/>
      <c r="N62"/>
    </row>
    <row r="63" ht="12.75">
      <c r="N63"/>
    </row>
    <row r="64" ht="12.75">
      <c r="N64"/>
    </row>
    <row r="65" ht="12.75">
      <c r="N65"/>
    </row>
    <row r="66" ht="12.75">
      <c r="N66"/>
    </row>
    <row r="67" ht="12.75">
      <c r="N67"/>
    </row>
    <row r="68" ht="12.75">
      <c r="N68"/>
    </row>
    <row r="69" ht="12.75">
      <c r="N69"/>
    </row>
  </sheetData>
  <sheetProtection/>
  <mergeCells count="17">
    <mergeCell ref="A1:N2"/>
    <mergeCell ref="A6:A7"/>
    <mergeCell ref="B6:B7"/>
    <mergeCell ref="C6:E6"/>
    <mergeCell ref="F6:H6"/>
    <mergeCell ref="I6:K6"/>
    <mergeCell ref="L6:N6"/>
    <mergeCell ref="A3:Q5"/>
    <mergeCell ref="O6:Q6"/>
    <mergeCell ref="A58:B58"/>
    <mergeCell ref="A59:B59"/>
    <mergeCell ref="A11:B11"/>
    <mergeCell ref="A17:B17"/>
    <mergeCell ref="A24:B24"/>
    <mergeCell ref="A33:B33"/>
    <mergeCell ref="A38:B38"/>
    <mergeCell ref="A50:B50"/>
  </mergeCells>
  <printOptions horizontalCentered="1" verticalCentered="1"/>
  <pageMargins left="0.75" right="0.75" top="1" bottom="1" header="0.5" footer="0.5"/>
  <pageSetup horizontalDpi="600" verticalDpi="600" orientation="landscape" r:id="rId1"/>
  <rowBreaks count="1" manualBreakCount="1">
    <brk id="3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4.28125" style="0" customWidth="1"/>
    <col min="2" max="2" width="18.7109375" style="0" customWidth="1"/>
    <col min="3" max="4" width="7.28125" style="0" hidden="1" customWidth="1"/>
    <col min="5" max="5" width="7.140625" style="15" hidden="1" customWidth="1"/>
    <col min="6" max="7" width="5.7109375" style="0" hidden="1" customWidth="1"/>
    <col min="8" max="8" width="5.7109375" style="15" hidden="1" customWidth="1"/>
    <col min="9" max="9" width="6.28125" style="0" customWidth="1"/>
    <col min="10" max="10" width="7.00390625" style="0" customWidth="1"/>
    <col min="11" max="11" width="7.7109375" style="15" customWidth="1"/>
    <col min="12" max="12" width="6.421875" style="0" customWidth="1"/>
    <col min="13" max="13" width="6.7109375" style="0" customWidth="1"/>
    <col min="14" max="14" width="7.7109375" style="15" customWidth="1"/>
    <col min="15" max="15" width="6.28125" style="0" customWidth="1"/>
    <col min="16" max="16" width="7.00390625" style="0" customWidth="1"/>
    <col min="17" max="17" width="7.7109375" style="15" customWidth="1"/>
  </cols>
  <sheetData>
    <row r="1" spans="1:17" ht="12.75" customHeight="1" hidden="1">
      <c r="A1" s="1526" t="s">
        <v>560</v>
      </c>
      <c r="B1" s="1526"/>
      <c r="C1" s="1526"/>
      <c r="D1" s="1526"/>
      <c r="E1" s="1526"/>
      <c r="F1" s="1526"/>
      <c r="G1" s="1526"/>
      <c r="H1" s="1526"/>
      <c r="I1" s="1526"/>
      <c r="J1" s="1526"/>
      <c r="K1" s="1526"/>
      <c r="L1" s="1526"/>
      <c r="M1" s="1526"/>
      <c r="N1" s="1526"/>
      <c r="O1" s="119"/>
      <c r="P1" s="119"/>
      <c r="Q1" s="119"/>
    </row>
    <row r="2" spans="1:17" ht="12.75" hidden="1">
      <c r="A2" s="1526"/>
      <c r="B2" s="1526"/>
      <c r="C2" s="1526"/>
      <c r="D2" s="1526"/>
      <c r="E2" s="1526"/>
      <c r="F2" s="1526"/>
      <c r="G2" s="1526"/>
      <c r="H2" s="1526"/>
      <c r="I2" s="1526"/>
      <c r="J2" s="1526"/>
      <c r="K2" s="1526"/>
      <c r="L2" s="1526"/>
      <c r="M2" s="1526"/>
      <c r="N2" s="1526"/>
      <c r="O2" s="119"/>
      <c r="P2" s="119"/>
      <c r="Q2" s="119"/>
    </row>
    <row r="3" spans="1:17" ht="15.75" customHeight="1">
      <c r="A3" s="1578" t="s">
        <v>756</v>
      </c>
      <c r="B3" s="1578"/>
      <c r="C3" s="1578"/>
      <c r="D3" s="1578"/>
      <c r="E3" s="1578"/>
      <c r="F3" s="1578"/>
      <c r="G3" s="1578"/>
      <c r="H3" s="1578"/>
      <c r="I3" s="1578"/>
      <c r="J3" s="1578"/>
      <c r="K3" s="1578"/>
      <c r="L3" s="1578"/>
      <c r="M3" s="1578"/>
      <c r="N3" s="1578"/>
      <c r="O3" s="1578"/>
      <c r="P3" s="1578"/>
      <c r="Q3" s="1578"/>
    </row>
    <row r="4" spans="1:17" ht="12.75" customHeight="1">
      <c r="A4" s="1578"/>
      <c r="B4" s="1578"/>
      <c r="C4" s="1578"/>
      <c r="D4" s="1578"/>
      <c r="E4" s="1578"/>
      <c r="F4" s="1578"/>
      <c r="G4" s="1578"/>
      <c r="H4" s="1578"/>
      <c r="I4" s="1578"/>
      <c r="J4" s="1578"/>
      <c r="K4" s="1578"/>
      <c r="L4" s="1578"/>
      <c r="M4" s="1578"/>
      <c r="N4" s="1578"/>
      <c r="O4" s="1578"/>
      <c r="P4" s="1578"/>
      <c r="Q4" s="1578"/>
    </row>
    <row r="5" spans="1:17" ht="15.75" customHeight="1" thickBot="1">
      <c r="A5" s="1578"/>
      <c r="B5" s="1578"/>
      <c r="C5" s="1578"/>
      <c r="D5" s="1578"/>
      <c r="E5" s="1578"/>
      <c r="F5" s="1578"/>
      <c r="G5" s="1578"/>
      <c r="H5" s="1578"/>
      <c r="I5" s="1578"/>
      <c r="J5" s="1578"/>
      <c r="K5" s="1578"/>
      <c r="L5" s="1578"/>
      <c r="M5" s="1578"/>
      <c r="N5" s="1578"/>
      <c r="O5" s="1578"/>
      <c r="P5" s="1578"/>
      <c r="Q5" s="1578"/>
    </row>
    <row r="6" spans="1:17" ht="24.75" customHeight="1" thickBot="1">
      <c r="A6" s="1668" t="s">
        <v>597</v>
      </c>
      <c r="B6" s="1640" t="s">
        <v>136</v>
      </c>
      <c r="C6" s="1556" t="s">
        <v>588</v>
      </c>
      <c r="D6" s="1505"/>
      <c r="E6" s="1505"/>
      <c r="F6" s="1654" t="s">
        <v>589</v>
      </c>
      <c r="G6" s="1505"/>
      <c r="H6" s="1655"/>
      <c r="I6" s="1624" t="s">
        <v>671</v>
      </c>
      <c r="J6" s="1625"/>
      <c r="K6" s="1626"/>
      <c r="L6" s="1624" t="s">
        <v>672</v>
      </c>
      <c r="M6" s="1625"/>
      <c r="N6" s="1626"/>
      <c r="O6" s="1531" t="s">
        <v>782</v>
      </c>
      <c r="P6" s="1532"/>
      <c r="Q6" s="1533"/>
    </row>
    <row r="7" spans="1:17" ht="26.25" thickBot="1">
      <c r="A7" s="1669"/>
      <c r="B7" s="1641"/>
      <c r="C7" s="415" t="s">
        <v>42</v>
      </c>
      <c r="D7" s="81" t="s">
        <v>43</v>
      </c>
      <c r="E7" s="82" t="s">
        <v>5</v>
      </c>
      <c r="F7" s="81" t="s">
        <v>42</v>
      </c>
      <c r="G7" s="81" t="s">
        <v>44</v>
      </c>
      <c r="H7" s="476" t="s">
        <v>5</v>
      </c>
      <c r="I7" s="598" t="s">
        <v>42</v>
      </c>
      <c r="J7" s="591" t="s">
        <v>142</v>
      </c>
      <c r="K7" s="1057" t="s">
        <v>687</v>
      </c>
      <c r="L7" s="598" t="s">
        <v>42</v>
      </c>
      <c r="M7" s="591" t="s">
        <v>142</v>
      </c>
      <c r="N7" s="1057" t="s">
        <v>687</v>
      </c>
      <c r="O7" s="598" t="s">
        <v>42</v>
      </c>
      <c r="P7" s="591" t="s">
        <v>142</v>
      </c>
      <c r="Q7" s="1057" t="s">
        <v>687</v>
      </c>
    </row>
    <row r="8" spans="1:17" ht="12.75">
      <c r="A8" s="178">
        <v>1</v>
      </c>
      <c r="B8" s="431" t="s">
        <v>595</v>
      </c>
      <c r="C8" s="211"/>
      <c r="D8" s="23"/>
      <c r="E8" s="279" t="e">
        <f aca="true" t="shared" si="0" ref="E8:E20">+D8/C8*100</f>
        <v>#DIV/0!</v>
      </c>
      <c r="F8" s="23"/>
      <c r="G8" s="23"/>
      <c r="H8" s="477" t="e">
        <f aca="true" t="shared" si="1" ref="H8:H20">+G8/F8*100</f>
        <v>#DIV/0!</v>
      </c>
      <c r="I8" s="378">
        <v>223</v>
      </c>
      <c r="J8" s="151">
        <v>149</v>
      </c>
      <c r="K8" s="1023">
        <f aca="true" t="shared" si="2" ref="K8:K18">+J8/I8*100</f>
        <v>66.81614349775785</v>
      </c>
      <c r="L8" s="378">
        <v>190</v>
      </c>
      <c r="M8" s="151">
        <v>29</v>
      </c>
      <c r="N8" s="1023">
        <f aca="true" t="shared" si="3" ref="N8:N19">+M8/L8*100</f>
        <v>15.263157894736842</v>
      </c>
      <c r="O8" s="378">
        <v>223</v>
      </c>
      <c r="P8" s="151">
        <v>151</v>
      </c>
      <c r="Q8" s="1023">
        <f aca="true" t="shared" si="4" ref="Q8:Q18">+P8/O8*100</f>
        <v>67.71300448430493</v>
      </c>
    </row>
    <row r="9" spans="1:17" ht="12.75">
      <c r="A9" s="59">
        <v>2</v>
      </c>
      <c r="B9" s="431" t="s">
        <v>50</v>
      </c>
      <c r="C9" s="211"/>
      <c r="D9" s="23"/>
      <c r="E9" s="279" t="e">
        <f t="shared" si="0"/>
        <v>#DIV/0!</v>
      </c>
      <c r="F9" s="23"/>
      <c r="G9" s="23"/>
      <c r="H9" s="477" t="e">
        <f t="shared" si="1"/>
        <v>#DIV/0!</v>
      </c>
      <c r="I9" s="250">
        <v>95</v>
      </c>
      <c r="J9" s="23">
        <v>90</v>
      </c>
      <c r="K9" s="1023">
        <f t="shared" si="2"/>
        <v>94.73684210526315</v>
      </c>
      <c r="L9" s="250">
        <v>83</v>
      </c>
      <c r="M9" s="23">
        <v>80</v>
      </c>
      <c r="N9" s="1023">
        <f t="shared" si="3"/>
        <v>96.3855421686747</v>
      </c>
      <c r="O9" s="250">
        <v>95</v>
      </c>
      <c r="P9" s="23">
        <v>86</v>
      </c>
      <c r="Q9" s="1023">
        <f t="shared" si="4"/>
        <v>90.52631578947368</v>
      </c>
    </row>
    <row r="10" spans="1:17" ht="12.75">
      <c r="A10" s="59">
        <v>3</v>
      </c>
      <c r="B10" s="431" t="s">
        <v>49</v>
      </c>
      <c r="C10" s="211"/>
      <c r="D10" s="23"/>
      <c r="E10" s="279" t="e">
        <f t="shared" si="0"/>
        <v>#DIV/0!</v>
      </c>
      <c r="F10" s="23"/>
      <c r="G10" s="23"/>
      <c r="H10" s="477" t="e">
        <f t="shared" si="1"/>
        <v>#DIV/0!</v>
      </c>
      <c r="I10" s="250">
        <v>65</v>
      </c>
      <c r="J10" s="23">
        <v>54</v>
      </c>
      <c r="K10" s="1023">
        <f t="shared" si="2"/>
        <v>83.07692307692308</v>
      </c>
      <c r="L10" s="250">
        <v>70</v>
      </c>
      <c r="M10" s="23">
        <v>61</v>
      </c>
      <c r="N10" s="1023">
        <f t="shared" si="3"/>
        <v>87.14285714285714</v>
      </c>
      <c r="O10" s="250">
        <v>65</v>
      </c>
      <c r="P10" s="23">
        <v>53</v>
      </c>
      <c r="Q10" s="1023">
        <f t="shared" si="4"/>
        <v>81.53846153846153</v>
      </c>
    </row>
    <row r="11" spans="1:17" ht="12.75">
      <c r="A11" s="59">
        <v>4</v>
      </c>
      <c r="B11" s="354" t="s">
        <v>48</v>
      </c>
      <c r="C11" s="211"/>
      <c r="D11" s="23"/>
      <c r="E11" s="279" t="e">
        <f t="shared" si="0"/>
        <v>#DIV/0!</v>
      </c>
      <c r="F11" s="23"/>
      <c r="G11" s="23"/>
      <c r="H11" s="477" t="e">
        <f t="shared" si="1"/>
        <v>#DIV/0!</v>
      </c>
      <c r="I11" s="250">
        <v>122</v>
      </c>
      <c r="J11" s="23">
        <v>121</v>
      </c>
      <c r="K11" s="1023">
        <f t="shared" si="2"/>
        <v>99.18032786885246</v>
      </c>
      <c r="L11" s="250">
        <v>150</v>
      </c>
      <c r="M11" s="23">
        <v>148</v>
      </c>
      <c r="N11" s="1023">
        <f t="shared" si="3"/>
        <v>98.66666666666667</v>
      </c>
      <c r="O11" s="250">
        <v>122</v>
      </c>
      <c r="P11" s="23">
        <v>117</v>
      </c>
      <c r="Q11" s="1023">
        <f t="shared" si="4"/>
        <v>95.90163934426229</v>
      </c>
    </row>
    <row r="12" spans="1:17" ht="12.75">
      <c r="A12" s="59">
        <v>5</v>
      </c>
      <c r="B12" s="354" t="s">
        <v>46</v>
      </c>
      <c r="C12" s="211"/>
      <c r="D12" s="23"/>
      <c r="E12" s="279" t="e">
        <f t="shared" si="0"/>
        <v>#DIV/0!</v>
      </c>
      <c r="F12" s="23"/>
      <c r="G12" s="23"/>
      <c r="H12" s="477" t="e">
        <f t="shared" si="1"/>
        <v>#DIV/0!</v>
      </c>
      <c r="I12" s="250">
        <v>160</v>
      </c>
      <c r="J12" s="23">
        <v>114</v>
      </c>
      <c r="K12" s="1023">
        <f t="shared" si="2"/>
        <v>71.25</v>
      </c>
      <c r="L12" s="250">
        <v>178</v>
      </c>
      <c r="M12" s="23">
        <v>74</v>
      </c>
      <c r="N12" s="1023">
        <f t="shared" si="3"/>
        <v>41.57303370786517</v>
      </c>
      <c r="O12" s="250">
        <v>160</v>
      </c>
      <c r="P12" s="23">
        <v>119</v>
      </c>
      <c r="Q12" s="1023">
        <f t="shared" si="4"/>
        <v>74.375</v>
      </c>
    </row>
    <row r="13" spans="1:17" ht="12.75">
      <c r="A13" s="59">
        <v>6</v>
      </c>
      <c r="B13" s="354" t="s">
        <v>567</v>
      </c>
      <c r="C13" s="211"/>
      <c r="D13" s="23"/>
      <c r="E13" s="279" t="e">
        <f t="shared" si="0"/>
        <v>#DIV/0!</v>
      </c>
      <c r="F13" s="23"/>
      <c r="G13" s="23"/>
      <c r="H13" s="477" t="e">
        <f t="shared" si="1"/>
        <v>#DIV/0!</v>
      </c>
      <c r="I13" s="250">
        <v>73</v>
      </c>
      <c r="J13" s="23">
        <v>45</v>
      </c>
      <c r="K13" s="1023">
        <f t="shared" si="2"/>
        <v>61.64383561643836</v>
      </c>
      <c r="L13" s="250">
        <v>85</v>
      </c>
      <c r="M13" s="23">
        <v>72</v>
      </c>
      <c r="N13" s="1023">
        <f t="shared" si="3"/>
        <v>84.70588235294117</v>
      </c>
      <c r="O13" s="250">
        <v>73</v>
      </c>
      <c r="P13" s="23">
        <v>50</v>
      </c>
      <c r="Q13" s="1023">
        <f t="shared" si="4"/>
        <v>68.4931506849315</v>
      </c>
    </row>
    <row r="14" spans="1:17" ht="12.75">
      <c r="A14" s="59">
        <v>7</v>
      </c>
      <c r="B14" s="354" t="s">
        <v>47</v>
      </c>
      <c r="C14" s="211"/>
      <c r="D14" s="23"/>
      <c r="E14" s="279" t="e">
        <f t="shared" si="0"/>
        <v>#DIV/0!</v>
      </c>
      <c r="F14" s="23"/>
      <c r="G14" s="23"/>
      <c r="H14" s="477" t="e">
        <f t="shared" si="1"/>
        <v>#DIV/0!</v>
      </c>
      <c r="I14" s="250">
        <v>35</v>
      </c>
      <c r="J14" s="23">
        <v>5</v>
      </c>
      <c r="K14" s="1023">
        <f t="shared" si="2"/>
        <v>14.285714285714285</v>
      </c>
      <c r="L14" s="250">
        <v>35</v>
      </c>
      <c r="M14" s="23">
        <v>32</v>
      </c>
      <c r="N14" s="1023">
        <f t="shared" si="3"/>
        <v>91.42857142857143</v>
      </c>
      <c r="O14" s="250">
        <v>35</v>
      </c>
      <c r="P14" s="23">
        <v>22</v>
      </c>
      <c r="Q14" s="1023">
        <f t="shared" si="4"/>
        <v>62.857142857142854</v>
      </c>
    </row>
    <row r="15" spans="1:17" ht="12.75">
      <c r="A15" s="59">
        <v>8</v>
      </c>
      <c r="B15" s="354" t="s">
        <v>187</v>
      </c>
      <c r="C15" s="211"/>
      <c r="D15" s="23"/>
      <c r="E15" s="279" t="e">
        <f t="shared" si="0"/>
        <v>#DIV/0!</v>
      </c>
      <c r="F15" s="23"/>
      <c r="G15" s="23"/>
      <c r="H15" s="477" t="e">
        <f t="shared" si="1"/>
        <v>#DIV/0!</v>
      </c>
      <c r="I15" s="250">
        <v>120</v>
      </c>
      <c r="J15" s="23">
        <v>115</v>
      </c>
      <c r="K15" s="1023">
        <f t="shared" si="2"/>
        <v>95.83333333333334</v>
      </c>
      <c r="L15" s="250">
        <v>100</v>
      </c>
      <c r="M15" s="23">
        <v>0</v>
      </c>
      <c r="N15" s="1023">
        <f t="shared" si="3"/>
        <v>0</v>
      </c>
      <c r="O15" s="250">
        <v>120</v>
      </c>
      <c r="P15" s="23">
        <v>60</v>
      </c>
      <c r="Q15" s="1023">
        <f t="shared" si="4"/>
        <v>50</v>
      </c>
    </row>
    <row r="16" spans="1:17" ht="12.75">
      <c r="A16" s="59">
        <v>9</v>
      </c>
      <c r="B16" s="354" t="s">
        <v>45</v>
      </c>
      <c r="C16" s="211"/>
      <c r="D16" s="23"/>
      <c r="E16" s="279" t="e">
        <f t="shared" si="0"/>
        <v>#DIV/0!</v>
      </c>
      <c r="F16" s="23"/>
      <c r="G16" s="23"/>
      <c r="H16" s="477" t="e">
        <f t="shared" si="1"/>
        <v>#DIV/0!</v>
      </c>
      <c r="I16" s="250">
        <v>72</v>
      </c>
      <c r="J16" s="23">
        <v>68</v>
      </c>
      <c r="K16" s="1023">
        <f t="shared" si="2"/>
        <v>94.44444444444444</v>
      </c>
      <c r="L16" s="250">
        <v>96</v>
      </c>
      <c r="M16" s="23">
        <v>31</v>
      </c>
      <c r="N16" s="1023">
        <f t="shared" si="3"/>
        <v>32.29166666666667</v>
      </c>
      <c r="O16" s="250">
        <v>72</v>
      </c>
      <c r="P16" s="23">
        <v>70</v>
      </c>
      <c r="Q16" s="1023">
        <f t="shared" si="4"/>
        <v>97.22222222222221</v>
      </c>
    </row>
    <row r="17" spans="1:17" ht="12.75">
      <c r="A17" s="59">
        <v>10</v>
      </c>
      <c r="B17" s="354" t="s">
        <v>825</v>
      </c>
      <c r="C17" s="211"/>
      <c r="D17" s="23"/>
      <c r="E17" s="279" t="e">
        <f t="shared" si="0"/>
        <v>#DIV/0!</v>
      </c>
      <c r="F17" s="23"/>
      <c r="G17" s="23"/>
      <c r="H17" s="477" t="e">
        <f t="shared" si="1"/>
        <v>#DIV/0!</v>
      </c>
      <c r="I17" s="250">
        <v>16</v>
      </c>
      <c r="J17" s="23">
        <v>16</v>
      </c>
      <c r="K17" s="1023">
        <f t="shared" si="2"/>
        <v>100</v>
      </c>
      <c r="L17" s="250">
        <v>14</v>
      </c>
      <c r="M17" s="23">
        <v>14</v>
      </c>
      <c r="N17" s="1023">
        <f t="shared" si="3"/>
        <v>100</v>
      </c>
      <c r="O17" s="250">
        <v>16</v>
      </c>
      <c r="P17" s="23">
        <v>7</v>
      </c>
      <c r="Q17" s="1023">
        <f t="shared" si="4"/>
        <v>43.75</v>
      </c>
    </row>
    <row r="18" spans="1:17" ht="12.75">
      <c r="A18" s="59">
        <v>11</v>
      </c>
      <c r="B18" s="354" t="s">
        <v>188</v>
      </c>
      <c r="C18" s="211"/>
      <c r="D18" s="23"/>
      <c r="E18" s="279" t="e">
        <f t="shared" si="0"/>
        <v>#DIV/0!</v>
      </c>
      <c r="F18" s="23"/>
      <c r="G18" s="23"/>
      <c r="H18" s="477" t="e">
        <f t="shared" si="1"/>
        <v>#DIV/0!</v>
      </c>
      <c r="I18" s="250">
        <v>12</v>
      </c>
      <c r="J18" s="23">
        <v>8</v>
      </c>
      <c r="K18" s="1023">
        <f t="shared" si="2"/>
        <v>66.66666666666666</v>
      </c>
      <c r="L18" s="250">
        <v>10</v>
      </c>
      <c r="M18" s="23">
        <v>7</v>
      </c>
      <c r="N18" s="1023">
        <f t="shared" si="3"/>
        <v>70</v>
      </c>
      <c r="O18" s="250">
        <v>12</v>
      </c>
      <c r="P18" s="23">
        <v>4</v>
      </c>
      <c r="Q18" s="1023">
        <f t="shared" si="4"/>
        <v>33.33333333333333</v>
      </c>
    </row>
    <row r="19" spans="1:17" ht="12.75">
      <c r="A19" s="59">
        <v>12</v>
      </c>
      <c r="B19" s="354" t="s">
        <v>598</v>
      </c>
      <c r="C19" s="211"/>
      <c r="D19" s="23"/>
      <c r="E19" s="279">
        <v>0</v>
      </c>
      <c r="F19" s="23"/>
      <c r="G19" s="23"/>
      <c r="H19" s="477">
        <v>0</v>
      </c>
      <c r="I19" s="250">
        <v>0</v>
      </c>
      <c r="J19" s="23">
        <v>0</v>
      </c>
      <c r="K19" s="1024">
        <v>0</v>
      </c>
      <c r="L19" s="250">
        <v>8</v>
      </c>
      <c r="M19" s="23">
        <v>8</v>
      </c>
      <c r="N19" s="1023">
        <f t="shared" si="3"/>
        <v>100</v>
      </c>
      <c r="O19" s="250">
        <v>0</v>
      </c>
      <c r="P19" s="23">
        <v>0</v>
      </c>
      <c r="Q19" s="1024">
        <v>0</v>
      </c>
    </row>
    <row r="20" spans="1:17" ht="13.5" thickBot="1">
      <c r="A20" s="439">
        <v>13</v>
      </c>
      <c r="B20" s="197" t="s">
        <v>196</v>
      </c>
      <c r="C20" s="287"/>
      <c r="D20" s="147"/>
      <c r="E20" s="478" t="e">
        <f t="shared" si="0"/>
        <v>#DIV/0!</v>
      </c>
      <c r="F20" s="147"/>
      <c r="G20" s="147"/>
      <c r="H20" s="479" t="e">
        <f t="shared" si="1"/>
        <v>#DIV/0!</v>
      </c>
      <c r="I20" s="252">
        <v>230</v>
      </c>
      <c r="J20" s="147">
        <v>230</v>
      </c>
      <c r="K20" s="1023">
        <f>+J20/I20*100</f>
        <v>100</v>
      </c>
      <c r="L20" s="252">
        <v>220</v>
      </c>
      <c r="M20" s="147">
        <v>90</v>
      </c>
      <c r="N20" s="1023">
        <f>+M20/L20*100</f>
        <v>40.909090909090914</v>
      </c>
      <c r="O20" s="252">
        <v>227</v>
      </c>
      <c r="P20" s="147">
        <v>168</v>
      </c>
      <c r="Q20" s="1023">
        <f>+P20/O20*100</f>
        <v>74.00881057268722</v>
      </c>
    </row>
    <row r="21" spans="1:17" ht="18.75" customHeight="1" thickBot="1">
      <c r="A21" s="1571" t="s">
        <v>51</v>
      </c>
      <c r="B21" s="1572"/>
      <c r="C21" s="480">
        <f>SUM(C8:C20)</f>
        <v>0</v>
      </c>
      <c r="D21" s="481">
        <f>SUM(D8:D20)</f>
        <v>0</v>
      </c>
      <c r="E21" s="482" t="e">
        <f>+D21/C21*100</f>
        <v>#DIV/0!</v>
      </c>
      <c r="F21" s="481">
        <f>SUM(F8:F20)</f>
        <v>0</v>
      </c>
      <c r="G21" s="481">
        <f>SUM(G8:G20)</f>
        <v>0</v>
      </c>
      <c r="H21" s="483" t="e">
        <f>+G21/F21*100</f>
        <v>#DIV/0!</v>
      </c>
      <c r="I21" s="484">
        <f>SUM(I8:I20)</f>
        <v>1223</v>
      </c>
      <c r="J21" s="481">
        <f>SUM(J8:J20)</f>
        <v>1015</v>
      </c>
      <c r="K21" s="1027">
        <f>+J21/I21*100</f>
        <v>82.9926410466067</v>
      </c>
      <c r="L21" s="484">
        <f>SUM(L8:L20)</f>
        <v>1239</v>
      </c>
      <c r="M21" s="481">
        <f>SUM(M8:M20)</f>
        <v>646</v>
      </c>
      <c r="N21" s="1027">
        <f>+M21/L21*100</f>
        <v>52.13882163034705</v>
      </c>
      <c r="O21" s="484">
        <f>SUM(O8:O20)</f>
        <v>1220</v>
      </c>
      <c r="P21" s="481">
        <f>SUM(P8:P20)</f>
        <v>907</v>
      </c>
      <c r="Q21" s="1026">
        <f>+P21/O21*100</f>
        <v>74.34426229508196</v>
      </c>
    </row>
    <row r="22" spans="1:17" ht="12.75">
      <c r="A22" s="13"/>
      <c r="B22" s="13"/>
      <c r="C22" s="13"/>
      <c r="D22" s="13"/>
      <c r="E22" s="14"/>
      <c r="F22" s="14"/>
      <c r="H22"/>
      <c r="K22"/>
      <c r="N22"/>
      <c r="O22" s="13"/>
      <c r="P22" s="13"/>
      <c r="Q22" s="14"/>
    </row>
    <row r="23" spans="1:17" ht="12.75">
      <c r="A23" s="13"/>
      <c r="B23" s="13"/>
      <c r="C23" s="13"/>
      <c r="D23" s="13"/>
      <c r="E23" s="14"/>
      <c r="F23" s="13"/>
      <c r="G23" s="13"/>
      <c r="H23" s="14"/>
      <c r="I23" s="13"/>
      <c r="J23" s="13"/>
      <c r="K23" s="14"/>
      <c r="L23" s="13"/>
      <c r="M23" s="13"/>
      <c r="N23" s="14"/>
      <c r="O23" s="13"/>
      <c r="P23" s="13"/>
      <c r="Q23" s="14"/>
    </row>
    <row r="24" spans="1:17" ht="12.75">
      <c r="A24" s="13"/>
      <c r="B24" s="13"/>
      <c r="C24" s="13"/>
      <c r="D24" s="13"/>
      <c r="E24" s="14"/>
      <c r="F24" s="13"/>
      <c r="G24" s="13"/>
      <c r="H24" s="14"/>
      <c r="I24" s="13"/>
      <c r="J24" s="13"/>
      <c r="K24" s="14"/>
      <c r="L24" s="13"/>
      <c r="M24" s="13"/>
      <c r="N24" s="14"/>
      <c r="Q24"/>
    </row>
    <row r="25" spans="1:17" ht="12.75">
      <c r="A25" s="13"/>
      <c r="B25" s="13"/>
      <c r="C25" s="13"/>
      <c r="D25" s="13"/>
      <c r="E25" s="14"/>
      <c r="F25" s="13"/>
      <c r="G25" s="13"/>
      <c r="H25" s="14"/>
      <c r="I25" s="13"/>
      <c r="J25" s="13"/>
      <c r="K25" s="14"/>
      <c r="L25" s="13"/>
      <c r="M25" s="13"/>
      <c r="N25" s="14"/>
      <c r="Q25"/>
    </row>
    <row r="26" spans="1:17" ht="12.75">
      <c r="A26" s="13"/>
      <c r="B26" s="13"/>
      <c r="C26" s="13"/>
      <c r="D26" s="13"/>
      <c r="E26" s="14"/>
      <c r="F26" s="13"/>
      <c r="G26" s="13"/>
      <c r="H26" s="14"/>
      <c r="I26" s="13"/>
      <c r="J26" s="13"/>
      <c r="K26" s="14"/>
      <c r="L26" s="13"/>
      <c r="M26" s="13"/>
      <c r="N26" s="14"/>
      <c r="O26" s="13"/>
      <c r="P26" s="13"/>
      <c r="Q26" s="14"/>
    </row>
    <row r="27" spans="1:17" ht="12.75">
      <c r="A27" s="13"/>
      <c r="B27" s="13"/>
      <c r="C27" s="13"/>
      <c r="D27" s="13"/>
      <c r="E27" s="14"/>
      <c r="F27" s="13"/>
      <c r="G27" s="13"/>
      <c r="H27" s="14"/>
      <c r="I27" s="13"/>
      <c r="J27" s="13"/>
      <c r="K27" s="14"/>
      <c r="L27" s="13"/>
      <c r="M27" s="13"/>
      <c r="N27" s="14"/>
      <c r="O27" s="13"/>
      <c r="P27" s="13"/>
      <c r="Q27" s="14"/>
    </row>
    <row r="28" spans="1:17" ht="12.75">
      <c r="A28" s="13"/>
      <c r="B28" s="13"/>
      <c r="C28" s="13"/>
      <c r="D28" s="13"/>
      <c r="E28" s="14"/>
      <c r="F28" s="13"/>
      <c r="G28" s="13"/>
      <c r="H28" s="14"/>
      <c r="I28" s="13"/>
      <c r="J28" s="13"/>
      <c r="K28" s="14"/>
      <c r="L28" s="13"/>
      <c r="M28" s="13"/>
      <c r="N28" s="14"/>
      <c r="O28" s="13"/>
      <c r="P28" s="13"/>
      <c r="Q28" s="14"/>
    </row>
    <row r="29" spans="1:17" ht="12.75">
      <c r="A29" s="13"/>
      <c r="B29" s="13"/>
      <c r="C29" s="13"/>
      <c r="D29" s="13"/>
      <c r="E29" s="14"/>
      <c r="F29" s="13"/>
      <c r="G29" s="13"/>
      <c r="H29" s="14"/>
      <c r="I29" s="13"/>
      <c r="J29" s="13"/>
      <c r="K29" s="14"/>
      <c r="L29" s="13"/>
      <c r="M29" s="13"/>
      <c r="N29" s="14"/>
      <c r="O29" s="13"/>
      <c r="P29" s="13"/>
      <c r="Q29" s="14"/>
    </row>
    <row r="30" spans="1:17" ht="12.75">
      <c r="A30" s="13"/>
      <c r="B30" s="13"/>
      <c r="C30" s="13"/>
      <c r="D30" s="13"/>
      <c r="E30" s="14"/>
      <c r="F30" s="13"/>
      <c r="G30" s="13"/>
      <c r="H30" s="14"/>
      <c r="I30" s="13"/>
      <c r="J30" s="13"/>
      <c r="K30" s="14"/>
      <c r="L30" s="13"/>
      <c r="M30" s="13"/>
      <c r="N30" s="14"/>
      <c r="O30" s="13"/>
      <c r="P30" s="13"/>
      <c r="Q30" s="14"/>
    </row>
    <row r="31" spans="15:17" ht="12.75">
      <c r="O31" s="13"/>
      <c r="P31" s="13"/>
      <c r="Q31" s="14"/>
    </row>
    <row r="32" spans="15:17" ht="12.75">
      <c r="O32" s="13"/>
      <c r="P32" s="13"/>
      <c r="Q32" s="14"/>
    </row>
    <row r="33" spans="15:17" ht="12.75">
      <c r="O33" s="13"/>
      <c r="P33" s="13"/>
      <c r="Q33" s="14"/>
    </row>
  </sheetData>
  <sheetProtection/>
  <mergeCells count="10">
    <mergeCell ref="A21:B21"/>
    <mergeCell ref="A6:A7"/>
    <mergeCell ref="B6:B7"/>
    <mergeCell ref="C6:E6"/>
    <mergeCell ref="F6:H6"/>
    <mergeCell ref="A1:N2"/>
    <mergeCell ref="A3:Q5"/>
    <mergeCell ref="I6:K6"/>
    <mergeCell ref="O6:Q6"/>
    <mergeCell ref="L6:N6"/>
  </mergeCells>
  <printOptions horizontalCentered="1" verticalCentered="1"/>
  <pageMargins left="0.75" right="0.75" top="1" bottom="1" header="0.5" footer="0.5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U32" sqref="U32"/>
    </sheetView>
  </sheetViews>
  <sheetFormatPr defaultColWidth="9.140625" defaultRowHeight="12.75"/>
  <cols>
    <col min="1" max="1" width="3.57421875" style="16" customWidth="1"/>
    <col min="2" max="2" width="17.00390625" style="0" customWidth="1"/>
    <col min="3" max="3" width="7.421875" style="0" customWidth="1"/>
    <col min="4" max="4" width="5.8515625" style="0" customWidth="1"/>
    <col min="5" max="5" width="7.421875" style="0" customWidth="1"/>
    <col min="6" max="6" width="6.57421875" style="0" customWidth="1"/>
    <col min="7" max="7" width="7.140625" style="0" customWidth="1"/>
    <col min="8" max="8" width="7.7109375" style="0" customWidth="1"/>
    <col min="9" max="9" width="12.00390625" style="0" customWidth="1"/>
    <col min="10" max="10" width="13.8515625" style="0" customWidth="1"/>
    <col min="11" max="11" width="13.421875" style="0" customWidth="1"/>
    <col min="12" max="12" width="7.57421875" style="0" customWidth="1"/>
  </cols>
  <sheetData>
    <row r="1" spans="1:12" ht="28.5" customHeight="1">
      <c r="A1" s="1573" t="s">
        <v>785</v>
      </c>
      <c r="B1" s="1573"/>
      <c r="C1" s="1573"/>
      <c r="D1" s="1573"/>
      <c r="E1" s="1573"/>
      <c r="F1" s="1573"/>
      <c r="G1" s="1573"/>
      <c r="H1" s="1573"/>
      <c r="I1" s="1573"/>
      <c r="J1" s="1573"/>
      <c r="K1" s="1573"/>
      <c r="L1" s="1573"/>
    </row>
    <row r="2" spans="1:12" ht="8.25" customHeight="1">
      <c r="A2" s="1573"/>
      <c r="B2" s="1573"/>
      <c r="C2" s="1573"/>
      <c r="D2" s="1573"/>
      <c r="E2" s="1573"/>
      <c r="F2" s="1573"/>
      <c r="G2" s="1573"/>
      <c r="H2" s="1573"/>
      <c r="I2" s="1573"/>
      <c r="J2" s="1573"/>
      <c r="K2" s="1573"/>
      <c r="L2" s="1573"/>
    </row>
    <row r="3" spans="1:12" ht="14.25" customHeight="1" thickBot="1">
      <c r="A3" s="1670"/>
      <c r="B3" s="1670"/>
      <c r="C3" s="1670"/>
      <c r="D3" s="1670"/>
      <c r="E3" s="1670"/>
      <c r="F3" s="1670"/>
      <c r="G3" s="1670"/>
      <c r="H3" s="1670"/>
      <c r="I3" s="1670"/>
      <c r="J3" s="1670"/>
      <c r="K3" s="1670"/>
      <c r="L3" s="1670"/>
    </row>
    <row r="4" spans="1:12" ht="13.5" thickBot="1">
      <c r="A4" s="1675" t="s">
        <v>597</v>
      </c>
      <c r="B4" s="1677" t="s">
        <v>15</v>
      </c>
      <c r="C4" s="1594" t="s">
        <v>603</v>
      </c>
      <c r="D4" s="1595"/>
      <c r="E4" s="1596"/>
      <c r="F4" s="1594" t="s">
        <v>602</v>
      </c>
      <c r="G4" s="1595"/>
      <c r="H4" s="1596"/>
      <c r="I4" s="1671" t="s">
        <v>630</v>
      </c>
      <c r="J4" s="1672"/>
      <c r="K4" s="1672"/>
      <c r="L4" s="1673"/>
    </row>
    <row r="5" spans="1:12" ht="69.75" customHeight="1" thickBot="1">
      <c r="A5" s="1676"/>
      <c r="B5" s="1498"/>
      <c r="C5" s="587" t="s">
        <v>42</v>
      </c>
      <c r="D5" s="588" t="s">
        <v>43</v>
      </c>
      <c r="E5" s="1057" t="s">
        <v>687</v>
      </c>
      <c r="F5" s="587" t="s">
        <v>42</v>
      </c>
      <c r="G5" s="601" t="s">
        <v>142</v>
      </c>
      <c r="H5" s="1057" t="s">
        <v>687</v>
      </c>
      <c r="I5" s="604" t="s">
        <v>631</v>
      </c>
      <c r="J5" s="605" t="s">
        <v>632</v>
      </c>
      <c r="K5" s="605" t="s">
        <v>698</v>
      </c>
      <c r="L5" s="606" t="s">
        <v>85</v>
      </c>
    </row>
    <row r="6" spans="1:12" ht="12.75">
      <c r="A6" s="178">
        <v>1</v>
      </c>
      <c r="B6" s="461" t="s">
        <v>19</v>
      </c>
      <c r="C6" s="250">
        <v>18837</v>
      </c>
      <c r="D6" s="23">
        <v>12967</v>
      </c>
      <c r="E6" s="990">
        <f aca="true" t="shared" si="0" ref="E6:E30">+D6/C6*100</f>
        <v>68.83792535966448</v>
      </c>
      <c r="F6" s="250">
        <v>18570</v>
      </c>
      <c r="G6" s="23">
        <v>14635</v>
      </c>
      <c r="H6" s="990">
        <f aca="true" t="shared" si="1" ref="H6:H16">+G6/F6*100</f>
        <v>78.80990845449651</v>
      </c>
      <c r="I6" s="56">
        <v>816</v>
      </c>
      <c r="J6" s="6">
        <v>419</v>
      </c>
      <c r="K6" s="6">
        <v>71</v>
      </c>
      <c r="L6" s="431">
        <f>SUM(I6:K6)</f>
        <v>1306</v>
      </c>
    </row>
    <row r="7" spans="1:12" ht="12.75">
      <c r="A7" s="59">
        <v>2</v>
      </c>
      <c r="B7" s="448" t="s">
        <v>20</v>
      </c>
      <c r="C7" s="250">
        <v>2335</v>
      </c>
      <c r="D7" s="23">
        <v>1902</v>
      </c>
      <c r="E7" s="990">
        <f t="shared" si="0"/>
        <v>81.45610278372591</v>
      </c>
      <c r="F7" s="250">
        <v>2430</v>
      </c>
      <c r="G7" s="23">
        <v>2280</v>
      </c>
      <c r="H7" s="990">
        <f t="shared" si="1"/>
        <v>93.82716049382715</v>
      </c>
      <c r="I7" s="56">
        <v>177</v>
      </c>
      <c r="J7" s="6">
        <v>86</v>
      </c>
      <c r="K7" s="6">
        <v>0</v>
      </c>
      <c r="L7" s="431">
        <f aca="true" t="shared" si="2" ref="L7:L29">SUM(I7:K7)</f>
        <v>263</v>
      </c>
    </row>
    <row r="8" spans="1:12" ht="12.75">
      <c r="A8" s="59">
        <v>3</v>
      </c>
      <c r="B8" s="448" t="s">
        <v>21</v>
      </c>
      <c r="C8" s="361">
        <v>1284</v>
      </c>
      <c r="D8" s="76">
        <v>1105</v>
      </c>
      <c r="E8" s="990">
        <f t="shared" si="0"/>
        <v>86.05919003115264</v>
      </c>
      <c r="F8" s="361">
        <v>1333</v>
      </c>
      <c r="G8" s="76">
        <v>1295</v>
      </c>
      <c r="H8" s="990">
        <f t="shared" si="1"/>
        <v>97.14928732183046</v>
      </c>
      <c r="I8" s="56">
        <v>68</v>
      </c>
      <c r="J8" s="6">
        <v>25</v>
      </c>
      <c r="K8" s="6">
        <v>0</v>
      </c>
      <c r="L8" s="431">
        <f t="shared" si="2"/>
        <v>93</v>
      </c>
    </row>
    <row r="9" spans="1:12" ht="12.75">
      <c r="A9" s="59">
        <v>4</v>
      </c>
      <c r="B9" s="448" t="s">
        <v>22</v>
      </c>
      <c r="C9" s="250">
        <v>1565</v>
      </c>
      <c r="D9" s="23">
        <v>1240</v>
      </c>
      <c r="E9" s="990">
        <f t="shared" si="0"/>
        <v>79.2332268370607</v>
      </c>
      <c r="F9" s="250">
        <v>1652</v>
      </c>
      <c r="G9" s="23">
        <v>1510</v>
      </c>
      <c r="H9" s="990">
        <f t="shared" si="1"/>
        <v>91.4043583535109</v>
      </c>
      <c r="I9" s="250">
        <v>62</v>
      </c>
      <c r="J9" s="23">
        <v>76</v>
      </c>
      <c r="K9" s="6">
        <v>0</v>
      </c>
      <c r="L9" s="431">
        <f t="shared" si="2"/>
        <v>138</v>
      </c>
    </row>
    <row r="10" spans="1:12" ht="12.75">
      <c r="A10" s="59">
        <v>5</v>
      </c>
      <c r="B10" s="448" t="s">
        <v>23</v>
      </c>
      <c r="C10" s="250">
        <v>1223</v>
      </c>
      <c r="D10" s="23">
        <v>1011</v>
      </c>
      <c r="E10" s="990">
        <f t="shared" si="0"/>
        <v>82.66557645134914</v>
      </c>
      <c r="F10" s="250">
        <v>1278</v>
      </c>
      <c r="G10" s="23">
        <v>1102</v>
      </c>
      <c r="H10" s="990">
        <f t="shared" si="1"/>
        <v>86.2284820031299</v>
      </c>
      <c r="I10" s="250">
        <v>68</v>
      </c>
      <c r="J10" s="23">
        <v>23</v>
      </c>
      <c r="K10" s="6">
        <v>2</v>
      </c>
      <c r="L10" s="431">
        <f t="shared" si="2"/>
        <v>93</v>
      </c>
    </row>
    <row r="11" spans="1:12" ht="12.75">
      <c r="A11" s="59">
        <v>6</v>
      </c>
      <c r="B11" s="448" t="s">
        <v>24</v>
      </c>
      <c r="C11" s="56">
        <v>2561</v>
      </c>
      <c r="D11" s="6">
        <v>2245</v>
      </c>
      <c r="E11" s="990">
        <f t="shared" si="0"/>
        <v>87.66106989457244</v>
      </c>
      <c r="F11" s="56">
        <v>2596</v>
      </c>
      <c r="G11" s="6">
        <v>2349</v>
      </c>
      <c r="H11" s="990">
        <f t="shared" si="1"/>
        <v>90.48536209553158</v>
      </c>
      <c r="I11" s="56">
        <v>32</v>
      </c>
      <c r="J11" s="6">
        <v>21</v>
      </c>
      <c r="K11" s="6">
        <v>53</v>
      </c>
      <c r="L11" s="431">
        <f t="shared" si="2"/>
        <v>106</v>
      </c>
    </row>
    <row r="12" spans="1:12" ht="12.75">
      <c r="A12" s="59">
        <v>7</v>
      </c>
      <c r="B12" s="448" t="s">
        <v>25</v>
      </c>
      <c r="C12" s="351">
        <v>1359</v>
      </c>
      <c r="D12" s="70">
        <v>1068</v>
      </c>
      <c r="E12" s="990">
        <f t="shared" si="0"/>
        <v>78.58719646799118</v>
      </c>
      <c r="F12" s="351">
        <v>1648</v>
      </c>
      <c r="G12" s="70">
        <v>1232</v>
      </c>
      <c r="H12" s="990">
        <f t="shared" si="1"/>
        <v>74.75728155339806</v>
      </c>
      <c r="I12" s="56">
        <v>135</v>
      </c>
      <c r="J12" s="6">
        <v>85</v>
      </c>
      <c r="K12" s="6">
        <v>0</v>
      </c>
      <c r="L12" s="431">
        <f t="shared" si="2"/>
        <v>220</v>
      </c>
    </row>
    <row r="13" spans="1:12" ht="12.75">
      <c r="A13" s="59">
        <v>8</v>
      </c>
      <c r="B13" s="448" t="s">
        <v>26</v>
      </c>
      <c r="C13" s="250">
        <v>735</v>
      </c>
      <c r="D13" s="23">
        <v>679</v>
      </c>
      <c r="E13" s="990">
        <f t="shared" si="0"/>
        <v>92.38095238095238</v>
      </c>
      <c r="F13" s="250">
        <v>768</v>
      </c>
      <c r="G13" s="23">
        <v>740</v>
      </c>
      <c r="H13" s="990">
        <f t="shared" si="1"/>
        <v>96.35416666666666</v>
      </c>
      <c r="I13" s="56">
        <v>22</v>
      </c>
      <c r="J13" s="6">
        <v>8</v>
      </c>
      <c r="K13" s="6">
        <v>2</v>
      </c>
      <c r="L13" s="431">
        <f t="shared" si="2"/>
        <v>32</v>
      </c>
    </row>
    <row r="14" spans="1:12" ht="12.75">
      <c r="A14" s="59">
        <v>9</v>
      </c>
      <c r="B14" s="448" t="s">
        <v>27</v>
      </c>
      <c r="C14" s="749">
        <v>584</v>
      </c>
      <c r="D14" s="95">
        <v>517</v>
      </c>
      <c r="E14" s="990">
        <f t="shared" si="0"/>
        <v>88.52739726027397</v>
      </c>
      <c r="F14" s="749">
        <v>672</v>
      </c>
      <c r="G14" s="95">
        <v>627</v>
      </c>
      <c r="H14" s="990">
        <f t="shared" si="1"/>
        <v>93.30357142857143</v>
      </c>
      <c r="I14" s="56">
        <v>11</v>
      </c>
      <c r="J14" s="6">
        <v>12</v>
      </c>
      <c r="K14" s="6">
        <v>0</v>
      </c>
      <c r="L14" s="431">
        <f t="shared" si="2"/>
        <v>23</v>
      </c>
    </row>
    <row r="15" spans="1:12" ht="12.75">
      <c r="A15" s="59">
        <v>10</v>
      </c>
      <c r="B15" s="448" t="s">
        <v>28</v>
      </c>
      <c r="C15" s="250">
        <v>2221</v>
      </c>
      <c r="D15" s="23">
        <v>1954</v>
      </c>
      <c r="E15" s="990">
        <v>87.9783881134624</v>
      </c>
      <c r="F15" s="250">
        <v>2324</v>
      </c>
      <c r="G15" s="23">
        <v>2279</v>
      </c>
      <c r="H15" s="990">
        <v>98.06368330464717</v>
      </c>
      <c r="I15" s="56">
        <v>71</v>
      </c>
      <c r="J15" s="6">
        <v>11</v>
      </c>
      <c r="K15" s="6">
        <v>0</v>
      </c>
      <c r="L15" s="431">
        <f t="shared" si="2"/>
        <v>82</v>
      </c>
    </row>
    <row r="16" spans="1:12" ht="12.75">
      <c r="A16" s="59">
        <v>11</v>
      </c>
      <c r="B16" s="448" t="s">
        <v>29</v>
      </c>
      <c r="C16" s="250">
        <v>1695</v>
      </c>
      <c r="D16" s="23">
        <v>1442</v>
      </c>
      <c r="E16" s="990">
        <f t="shared" si="0"/>
        <v>85.07374631268436</v>
      </c>
      <c r="F16" s="250">
        <v>1859</v>
      </c>
      <c r="G16" s="23">
        <v>1702</v>
      </c>
      <c r="H16" s="990">
        <f t="shared" si="1"/>
        <v>91.55459924690695</v>
      </c>
      <c r="I16" s="56">
        <v>6</v>
      </c>
      <c r="J16" s="6">
        <v>4</v>
      </c>
      <c r="K16" s="6">
        <v>16</v>
      </c>
      <c r="L16" s="431">
        <f t="shared" si="2"/>
        <v>26</v>
      </c>
    </row>
    <row r="17" spans="1:12" ht="12.75">
      <c r="A17" s="59">
        <v>12</v>
      </c>
      <c r="B17" s="448" t="s">
        <v>30</v>
      </c>
      <c r="C17" s="250">
        <v>3459</v>
      </c>
      <c r="D17" s="23">
        <v>2297</v>
      </c>
      <c r="E17" s="990">
        <f t="shared" si="0"/>
        <v>66.40647586007516</v>
      </c>
      <c r="F17" s="250">
        <v>3438</v>
      </c>
      <c r="G17" s="23">
        <v>2960</v>
      </c>
      <c r="H17" s="982">
        <f aca="true" t="shared" si="3" ref="H17:H31">+G17/F17*100</f>
        <v>86.09656777196044</v>
      </c>
      <c r="I17" s="56">
        <v>99</v>
      </c>
      <c r="J17" s="6">
        <v>71</v>
      </c>
      <c r="K17" s="6">
        <v>53</v>
      </c>
      <c r="L17" s="431">
        <f t="shared" si="2"/>
        <v>223</v>
      </c>
    </row>
    <row r="18" spans="1:12" ht="12.75">
      <c r="A18" s="59">
        <v>13</v>
      </c>
      <c r="B18" s="448" t="s">
        <v>31</v>
      </c>
      <c r="C18" s="250">
        <v>1616</v>
      </c>
      <c r="D18" s="23">
        <v>1062</v>
      </c>
      <c r="E18" s="990">
        <f t="shared" si="0"/>
        <v>65.71782178217822</v>
      </c>
      <c r="F18" s="250">
        <v>1853</v>
      </c>
      <c r="G18" s="23">
        <v>1375</v>
      </c>
      <c r="H18" s="982">
        <f t="shared" si="3"/>
        <v>74.2039935240151</v>
      </c>
      <c r="I18" s="56">
        <v>283</v>
      </c>
      <c r="J18" s="6">
        <v>42</v>
      </c>
      <c r="K18" s="6">
        <v>11</v>
      </c>
      <c r="L18" s="431">
        <f t="shared" si="2"/>
        <v>336</v>
      </c>
    </row>
    <row r="19" spans="1:12" ht="12.75">
      <c r="A19" s="59">
        <v>14</v>
      </c>
      <c r="B19" s="448" t="s">
        <v>32</v>
      </c>
      <c r="C19" s="13">
        <v>3271</v>
      </c>
      <c r="D19" s="6">
        <v>2587</v>
      </c>
      <c r="E19" s="990">
        <f t="shared" si="0"/>
        <v>79.08896361968817</v>
      </c>
      <c r="F19" s="56">
        <v>3149</v>
      </c>
      <c r="G19" s="6">
        <v>2821</v>
      </c>
      <c r="H19" s="982">
        <f t="shared" si="3"/>
        <v>89.58399491902192</v>
      </c>
      <c r="I19" s="56">
        <v>450</v>
      </c>
      <c r="J19" s="6">
        <v>222</v>
      </c>
      <c r="K19" s="6">
        <v>39</v>
      </c>
      <c r="L19" s="431">
        <v>711</v>
      </c>
    </row>
    <row r="20" spans="1:12" ht="11.25" customHeight="1">
      <c r="A20" s="59">
        <v>15</v>
      </c>
      <c r="B20" s="448" t="s">
        <v>33</v>
      </c>
      <c r="C20" s="56">
        <v>731</v>
      </c>
      <c r="D20" s="6">
        <v>568</v>
      </c>
      <c r="E20" s="990">
        <f t="shared" si="0"/>
        <v>77.70177838577291</v>
      </c>
      <c r="F20" s="56">
        <v>770</v>
      </c>
      <c r="G20" s="6">
        <v>726</v>
      </c>
      <c r="H20" s="982">
        <f t="shared" si="3"/>
        <v>94.28571428571428</v>
      </c>
      <c r="I20" s="56">
        <v>154</v>
      </c>
      <c r="J20" s="6">
        <v>19</v>
      </c>
      <c r="K20" s="6">
        <v>23</v>
      </c>
      <c r="L20" s="431">
        <v>196</v>
      </c>
    </row>
    <row r="21" spans="1:12" ht="12.75" customHeight="1">
      <c r="A21" s="59">
        <v>16</v>
      </c>
      <c r="B21" s="448" t="s">
        <v>34</v>
      </c>
      <c r="C21" s="250">
        <v>571</v>
      </c>
      <c r="D21" s="23">
        <v>496</v>
      </c>
      <c r="E21" s="990">
        <f t="shared" si="0"/>
        <v>86.86514886164623</v>
      </c>
      <c r="F21" s="250">
        <v>623</v>
      </c>
      <c r="G21" s="23">
        <v>509</v>
      </c>
      <c r="H21" s="982">
        <f t="shared" si="3"/>
        <v>81.70144462279293</v>
      </c>
      <c r="I21" s="56">
        <v>100</v>
      </c>
      <c r="J21" s="6">
        <v>22</v>
      </c>
      <c r="K21" s="6">
        <v>0</v>
      </c>
      <c r="L21" s="431">
        <f t="shared" si="2"/>
        <v>122</v>
      </c>
    </row>
    <row r="22" spans="1:12" ht="12.75" customHeight="1">
      <c r="A22" s="59">
        <v>17</v>
      </c>
      <c r="B22" s="448" t="s">
        <v>35</v>
      </c>
      <c r="C22" s="250">
        <v>1654</v>
      </c>
      <c r="D22" s="23">
        <v>1475</v>
      </c>
      <c r="E22" s="990">
        <f t="shared" si="0"/>
        <v>89.17775090689238</v>
      </c>
      <c r="F22" s="250">
        <v>1631</v>
      </c>
      <c r="G22" s="23">
        <v>1569</v>
      </c>
      <c r="H22" s="982">
        <f t="shared" si="3"/>
        <v>96.19865113427345</v>
      </c>
      <c r="I22" s="56">
        <v>4</v>
      </c>
      <c r="J22" s="6">
        <v>0</v>
      </c>
      <c r="K22" s="6">
        <v>0</v>
      </c>
      <c r="L22" s="431">
        <f t="shared" si="2"/>
        <v>4</v>
      </c>
    </row>
    <row r="23" spans="1:12" ht="12.75" customHeight="1">
      <c r="A23" s="59">
        <v>18</v>
      </c>
      <c r="B23" s="448" t="s">
        <v>36</v>
      </c>
      <c r="C23" s="56">
        <v>1960</v>
      </c>
      <c r="D23" s="6">
        <v>1496</v>
      </c>
      <c r="E23" s="990">
        <f t="shared" si="0"/>
        <v>76.32653061224491</v>
      </c>
      <c r="F23" s="56">
        <v>1930</v>
      </c>
      <c r="G23" s="6">
        <v>1646</v>
      </c>
      <c r="H23" s="982">
        <f t="shared" si="3"/>
        <v>85.28497409326425</v>
      </c>
      <c r="I23" s="56">
        <v>234</v>
      </c>
      <c r="J23" s="6">
        <v>70</v>
      </c>
      <c r="K23" s="6">
        <v>8</v>
      </c>
      <c r="L23" s="431">
        <f t="shared" si="2"/>
        <v>312</v>
      </c>
    </row>
    <row r="24" spans="1:12" ht="12.75" customHeight="1">
      <c r="A24" s="59">
        <v>19</v>
      </c>
      <c r="B24" s="448" t="s">
        <v>149</v>
      </c>
      <c r="C24" s="250">
        <v>1626</v>
      </c>
      <c r="D24" s="23">
        <v>1475</v>
      </c>
      <c r="E24" s="990">
        <f t="shared" si="0"/>
        <v>90.71340713407135</v>
      </c>
      <c r="F24" s="250">
        <v>1508</v>
      </c>
      <c r="G24" s="23">
        <v>1430</v>
      </c>
      <c r="H24" s="982">
        <f t="shared" si="3"/>
        <v>94.82758620689656</v>
      </c>
      <c r="I24" s="56">
        <v>14</v>
      </c>
      <c r="J24" s="6">
        <v>17</v>
      </c>
      <c r="K24" s="6">
        <v>4</v>
      </c>
      <c r="L24" s="431">
        <f t="shared" si="2"/>
        <v>35</v>
      </c>
    </row>
    <row r="25" spans="1:12" ht="14.25" customHeight="1">
      <c r="A25" s="59">
        <v>20</v>
      </c>
      <c r="B25" s="448" t="s">
        <v>150</v>
      </c>
      <c r="C25" s="250">
        <v>1505</v>
      </c>
      <c r="D25" s="23">
        <v>1324</v>
      </c>
      <c r="E25" s="990">
        <f t="shared" si="0"/>
        <v>87.9734219269103</v>
      </c>
      <c r="F25" s="250">
        <v>1557</v>
      </c>
      <c r="G25" s="23">
        <v>1356</v>
      </c>
      <c r="H25" s="982">
        <f t="shared" si="3"/>
        <v>87.09055876685935</v>
      </c>
      <c r="I25" s="56">
        <v>295</v>
      </c>
      <c r="J25" s="6">
        <v>45</v>
      </c>
      <c r="K25" s="6">
        <v>0</v>
      </c>
      <c r="L25" s="431">
        <f t="shared" si="2"/>
        <v>340</v>
      </c>
    </row>
    <row r="26" spans="1:12" ht="14.25" customHeight="1">
      <c r="A26" s="59">
        <v>21</v>
      </c>
      <c r="B26" s="448" t="s">
        <v>151</v>
      </c>
      <c r="C26" s="250">
        <v>1071</v>
      </c>
      <c r="D26" s="23">
        <v>977</v>
      </c>
      <c r="E26" s="990">
        <f t="shared" si="0"/>
        <v>91.22315592903828</v>
      </c>
      <c r="F26" s="250">
        <v>1142</v>
      </c>
      <c r="G26" s="23">
        <v>1109</v>
      </c>
      <c r="H26" s="982">
        <f t="shared" si="3"/>
        <v>97.11033274956216</v>
      </c>
      <c r="I26" s="56">
        <v>21</v>
      </c>
      <c r="J26" s="6">
        <v>44</v>
      </c>
      <c r="K26" s="6">
        <v>3</v>
      </c>
      <c r="L26" s="431">
        <f t="shared" si="2"/>
        <v>68</v>
      </c>
    </row>
    <row r="27" spans="1:12" ht="12.75" customHeight="1">
      <c r="A27" s="59">
        <v>22</v>
      </c>
      <c r="B27" s="448" t="s">
        <v>152</v>
      </c>
      <c r="C27" s="250">
        <v>2261</v>
      </c>
      <c r="D27" s="23">
        <v>2016</v>
      </c>
      <c r="E27" s="990">
        <f t="shared" si="0"/>
        <v>89.1640866873065</v>
      </c>
      <c r="F27" s="250">
        <v>2435</v>
      </c>
      <c r="G27" s="23">
        <v>2383</v>
      </c>
      <c r="H27" s="982">
        <f t="shared" si="3"/>
        <v>97.86447638603696</v>
      </c>
      <c r="I27" s="56">
        <v>136</v>
      </c>
      <c r="J27" s="6">
        <v>32</v>
      </c>
      <c r="K27" s="6">
        <v>3</v>
      </c>
      <c r="L27" s="431">
        <f t="shared" si="2"/>
        <v>171</v>
      </c>
    </row>
    <row r="28" spans="1:12" ht="12.75" customHeight="1">
      <c r="A28" s="59">
        <v>23</v>
      </c>
      <c r="B28" s="448" t="s">
        <v>153</v>
      </c>
      <c r="C28" s="250">
        <v>1252</v>
      </c>
      <c r="D28" s="23">
        <v>1063</v>
      </c>
      <c r="E28" s="990">
        <f t="shared" si="0"/>
        <v>84.90415335463258</v>
      </c>
      <c r="F28" s="250">
        <v>1412</v>
      </c>
      <c r="G28" s="23">
        <v>1362</v>
      </c>
      <c r="H28" s="982">
        <f t="shared" si="3"/>
        <v>96.45892351274787</v>
      </c>
      <c r="I28" s="56">
        <v>172</v>
      </c>
      <c r="J28" s="6">
        <v>15</v>
      </c>
      <c r="K28" s="6">
        <v>6</v>
      </c>
      <c r="L28" s="431">
        <f t="shared" si="2"/>
        <v>193</v>
      </c>
    </row>
    <row r="29" spans="1:12" ht="13.5" customHeight="1">
      <c r="A29" s="59">
        <v>24</v>
      </c>
      <c r="B29" s="448" t="s">
        <v>154</v>
      </c>
      <c r="C29" s="351">
        <v>6684</v>
      </c>
      <c r="D29" s="70">
        <v>3128</v>
      </c>
      <c r="E29" s="990">
        <f t="shared" si="0"/>
        <v>46.79832435667265</v>
      </c>
      <c r="F29" s="351">
        <v>6164</v>
      </c>
      <c r="G29" s="70">
        <v>4866</v>
      </c>
      <c r="H29" s="982">
        <f t="shared" si="3"/>
        <v>78.94224529526281</v>
      </c>
      <c r="I29" s="56">
        <v>1931</v>
      </c>
      <c r="J29" s="6">
        <v>693</v>
      </c>
      <c r="K29" s="6">
        <v>18</v>
      </c>
      <c r="L29" s="431">
        <f t="shared" si="2"/>
        <v>2642</v>
      </c>
    </row>
    <row r="30" spans="1:12" ht="13.5" thickBot="1">
      <c r="A30" s="439">
        <v>25</v>
      </c>
      <c r="B30" s="491" t="s">
        <v>37</v>
      </c>
      <c r="C30" s="422">
        <v>2729</v>
      </c>
      <c r="D30" s="77">
        <v>2365</v>
      </c>
      <c r="E30" s="990">
        <f t="shared" si="0"/>
        <v>86.66178087211432</v>
      </c>
      <c r="F30" s="422">
        <v>2761</v>
      </c>
      <c r="G30" s="77">
        <v>2360</v>
      </c>
      <c r="H30" s="982">
        <f t="shared" si="3"/>
        <v>85.47627671133647</v>
      </c>
      <c r="I30" s="422">
        <v>55</v>
      </c>
      <c r="J30" s="77">
        <v>10</v>
      </c>
      <c r="K30" s="77">
        <v>1</v>
      </c>
      <c r="L30" s="197">
        <f>SUM(I30:K30)</f>
        <v>66</v>
      </c>
    </row>
    <row r="31" spans="1:12" ht="12.75">
      <c r="A31" s="1587" t="s">
        <v>1</v>
      </c>
      <c r="B31" s="1678"/>
      <c r="C31" s="486">
        <f>SUM(C6:C23)</f>
        <v>47661</v>
      </c>
      <c r="D31" s="487">
        <f>SUM(D6:D23)</f>
        <v>36111</v>
      </c>
      <c r="E31" s="992">
        <f>+D31/C31*100</f>
        <v>75.76634984578587</v>
      </c>
      <c r="F31" s="486">
        <f>SUM(F6:F23)</f>
        <v>48524</v>
      </c>
      <c r="G31" s="487">
        <f>SUM(G6:G23)</f>
        <v>41357</v>
      </c>
      <c r="H31" s="992">
        <f t="shared" si="3"/>
        <v>85.22998928365345</v>
      </c>
      <c r="I31" s="486">
        <f>SUM(I6:I23)</f>
        <v>2792</v>
      </c>
      <c r="J31" s="487">
        <f>SUM(J6:J23)</f>
        <v>1216</v>
      </c>
      <c r="K31" s="487">
        <f>SUM(K6:K23)</f>
        <v>278</v>
      </c>
      <c r="L31" s="488">
        <f>SUM(I31:K31)</f>
        <v>4286</v>
      </c>
    </row>
    <row r="32" spans="1:12" ht="12.75">
      <c r="A32" s="1584" t="s">
        <v>2</v>
      </c>
      <c r="B32" s="1679"/>
      <c r="C32" s="460">
        <f>SUM(C24:C30)</f>
        <v>17128</v>
      </c>
      <c r="D32" s="213">
        <f>SUM(D24:D30)</f>
        <v>12348</v>
      </c>
      <c r="E32" s="993">
        <f>+D32/C32*100</f>
        <v>72.09248014946287</v>
      </c>
      <c r="F32" s="460">
        <f>SUM(F24:F30)</f>
        <v>16979</v>
      </c>
      <c r="G32" s="213">
        <f>SUM(G24:G30)</f>
        <v>14866</v>
      </c>
      <c r="H32" s="993">
        <f>+G32/F32*100</f>
        <v>87.55521526591671</v>
      </c>
      <c r="I32" s="460">
        <f>SUM(I24:I30)</f>
        <v>2624</v>
      </c>
      <c r="J32" s="213">
        <f>SUM(J24:J30)</f>
        <v>856</v>
      </c>
      <c r="K32" s="213">
        <f>SUM(K24:K30)</f>
        <v>35</v>
      </c>
      <c r="L32" s="489">
        <f>SUM(I32:K32)</f>
        <v>3515</v>
      </c>
    </row>
    <row r="33" spans="1:12" ht="13.5" thickBot="1">
      <c r="A33" s="1581" t="s">
        <v>0</v>
      </c>
      <c r="B33" s="1674"/>
      <c r="C33" s="485">
        <f>+C31+C32</f>
        <v>64789</v>
      </c>
      <c r="D33" s="370">
        <f>+D31+D32</f>
        <v>48459</v>
      </c>
      <c r="E33" s="994">
        <f>+D33/C33*100</f>
        <v>74.79510410717869</v>
      </c>
      <c r="F33" s="485">
        <f>+F31+F32</f>
        <v>65503</v>
      </c>
      <c r="G33" s="370">
        <f>+G31+G32</f>
        <v>56223</v>
      </c>
      <c r="H33" s="994">
        <f>+G33/F33*100</f>
        <v>85.83270995221592</v>
      </c>
      <c r="I33" s="372">
        <f>+I31+I32</f>
        <v>5416</v>
      </c>
      <c r="J33" s="370">
        <f>+J31+J32</f>
        <v>2072</v>
      </c>
      <c r="K33" s="370">
        <f>+K31+K32</f>
        <v>313</v>
      </c>
      <c r="L33" s="490">
        <f>SUM(I33:K33)</f>
        <v>7801</v>
      </c>
    </row>
    <row r="35" spans="3:8" ht="12.75">
      <c r="C35" s="97"/>
      <c r="D35" s="97"/>
      <c r="E35" s="97"/>
      <c r="F35" s="97"/>
      <c r="G35" s="97"/>
      <c r="H35" s="97"/>
    </row>
    <row r="36" ht="15" customHeight="1"/>
  </sheetData>
  <sheetProtection/>
  <mergeCells count="9">
    <mergeCell ref="A1:L3"/>
    <mergeCell ref="I4:L4"/>
    <mergeCell ref="A33:B33"/>
    <mergeCell ref="A4:A5"/>
    <mergeCell ref="B4:B5"/>
    <mergeCell ref="C4:E4"/>
    <mergeCell ref="A31:B31"/>
    <mergeCell ref="A32:B32"/>
    <mergeCell ref="F4:H4"/>
  </mergeCells>
  <printOptions horizontalCentered="1" verticalCentered="1"/>
  <pageMargins left="0.75" right="0.75" top="0.75" bottom="0.7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157"/>
  <sheetViews>
    <sheetView zoomScaleSheetLayoutView="100" zoomScalePageLayoutView="0" workbookViewId="0" topLeftCell="A1">
      <selection activeCell="S27" sqref="S27"/>
    </sheetView>
  </sheetViews>
  <sheetFormatPr defaultColWidth="9.140625" defaultRowHeight="12.75"/>
  <cols>
    <col min="1" max="1" width="4.00390625" style="13" customWidth="1"/>
    <col min="2" max="2" width="18.7109375" style="13" customWidth="1"/>
    <col min="3" max="3" width="6.57421875" style="13" customWidth="1"/>
    <col min="4" max="4" width="8.140625" style="13" customWidth="1"/>
    <col min="5" max="5" width="7.7109375" style="14" customWidth="1"/>
    <col min="6" max="6" width="7.421875" style="13" customWidth="1"/>
    <col min="7" max="7" width="6.7109375" style="13" customWidth="1"/>
    <col min="8" max="8" width="7.7109375" style="14" customWidth="1"/>
    <col min="9" max="9" width="11.7109375" style="13" customWidth="1"/>
    <col min="10" max="10" width="12.140625" style="13" customWidth="1"/>
    <col min="11" max="11" width="12.8515625" style="13" customWidth="1"/>
    <col min="12" max="12" width="7.8515625" style="13" customWidth="1"/>
    <col min="13" max="16384" width="9.140625" style="13" customWidth="1"/>
  </cols>
  <sheetData>
    <row r="1" spans="1:8" ht="0.75" customHeight="1">
      <c r="A1" s="1548" t="s">
        <v>559</v>
      </c>
      <c r="B1" s="1548"/>
      <c r="C1" s="1548"/>
      <c r="D1" s="1548"/>
      <c r="E1" s="1548"/>
      <c r="F1" s="1548"/>
      <c r="G1" s="1548"/>
      <c r="H1" s="1548"/>
    </row>
    <row r="2" spans="1:8" ht="12.75" hidden="1">
      <c r="A2" s="1548"/>
      <c r="B2" s="1548"/>
      <c r="C2" s="1548"/>
      <c r="D2" s="1548"/>
      <c r="E2" s="1548"/>
      <c r="F2" s="1548"/>
      <c r="G2" s="1548"/>
      <c r="H2" s="1548"/>
    </row>
    <row r="3" spans="1:8" ht="12.75" hidden="1">
      <c r="A3" s="1548"/>
      <c r="B3" s="1548"/>
      <c r="C3" s="1548"/>
      <c r="D3" s="1548"/>
      <c r="E3" s="1548"/>
      <c r="F3" s="1548"/>
      <c r="G3" s="1548"/>
      <c r="H3" s="1548"/>
    </row>
    <row r="4" spans="1:12" ht="15.75" customHeight="1">
      <c r="A4" s="1680" t="s">
        <v>757</v>
      </c>
      <c r="B4" s="1680"/>
      <c r="C4" s="1680"/>
      <c r="D4" s="1680"/>
      <c r="E4" s="1680"/>
      <c r="F4" s="1680"/>
      <c r="G4" s="1680"/>
      <c r="H4" s="1680"/>
      <c r="I4" s="1680"/>
      <c r="J4" s="1680"/>
      <c r="K4" s="1680"/>
      <c r="L4" s="1680"/>
    </row>
    <row r="5" spans="1:12" ht="12.75">
      <c r="A5" s="1680"/>
      <c r="B5" s="1680"/>
      <c r="C5" s="1680"/>
      <c r="D5" s="1680"/>
      <c r="E5" s="1680"/>
      <c r="F5" s="1680"/>
      <c r="G5" s="1680"/>
      <c r="H5" s="1680"/>
      <c r="I5" s="1680"/>
      <c r="J5" s="1680"/>
      <c r="K5" s="1680"/>
      <c r="L5" s="1680"/>
    </row>
    <row r="6" spans="1:12" ht="13.5" thickBot="1">
      <c r="A6" s="1683"/>
      <c r="B6" s="1683"/>
      <c r="C6" s="1683"/>
      <c r="D6" s="1683"/>
      <c r="E6" s="1683"/>
      <c r="F6" s="1683"/>
      <c r="G6" s="1683"/>
      <c r="H6" s="1683"/>
      <c r="I6" s="1683"/>
      <c r="J6" s="1683"/>
      <c r="K6" s="1683"/>
      <c r="L6" s="1683"/>
    </row>
    <row r="7" spans="1:12" ht="15.75" customHeight="1" thickBot="1">
      <c r="A7" s="1597" t="s">
        <v>597</v>
      </c>
      <c r="B7" s="1576" t="s">
        <v>136</v>
      </c>
      <c r="C7" s="1531" t="s">
        <v>582</v>
      </c>
      <c r="D7" s="1532"/>
      <c r="E7" s="1533"/>
      <c r="F7" s="1531" t="s">
        <v>602</v>
      </c>
      <c r="G7" s="1532"/>
      <c r="H7" s="1533"/>
      <c r="I7" s="1671" t="s">
        <v>630</v>
      </c>
      <c r="J7" s="1672"/>
      <c r="K7" s="1672"/>
      <c r="L7" s="1673"/>
    </row>
    <row r="8" spans="1:12" ht="65.25" customHeight="1" thickBot="1">
      <c r="A8" s="1530"/>
      <c r="B8" s="1577"/>
      <c r="C8" s="801" t="s">
        <v>42</v>
      </c>
      <c r="D8" s="802" t="s">
        <v>43</v>
      </c>
      <c r="E8" s="1328" t="s">
        <v>687</v>
      </c>
      <c r="F8" s="801" t="s">
        <v>42</v>
      </c>
      <c r="G8" s="831" t="s">
        <v>142</v>
      </c>
      <c r="H8" s="986" t="s">
        <v>687</v>
      </c>
      <c r="I8" s="1331" t="s">
        <v>631</v>
      </c>
      <c r="J8" s="605" t="s">
        <v>692</v>
      </c>
      <c r="K8" s="605" t="s">
        <v>697</v>
      </c>
      <c r="L8" s="606" t="s">
        <v>85</v>
      </c>
    </row>
    <row r="9" spans="1:12" ht="15" customHeight="1">
      <c r="A9" s="1118">
        <v>1</v>
      </c>
      <c r="B9" s="1120" t="s">
        <v>527</v>
      </c>
      <c r="C9" s="717">
        <v>2100</v>
      </c>
      <c r="D9" s="718">
        <v>1491</v>
      </c>
      <c r="E9" s="980">
        <f aca="true" t="shared" si="0" ref="E9:E72">+D9/C9*100</f>
        <v>71</v>
      </c>
      <c r="F9" s="339">
        <v>1810</v>
      </c>
      <c r="G9" s="718">
        <v>1493</v>
      </c>
      <c r="H9" s="1015">
        <f aca="true" t="shared" si="1" ref="H9:H24">+G9/F9*100</f>
        <v>82.48618784530387</v>
      </c>
      <c r="I9" s="824">
        <v>26</v>
      </c>
      <c r="J9" s="720">
        <v>22</v>
      </c>
      <c r="K9" s="764">
        <v>1</v>
      </c>
      <c r="L9" s="431">
        <f>SUM(I9:K9)</f>
        <v>49</v>
      </c>
    </row>
    <row r="10" spans="1:12" ht="13.5" customHeight="1">
      <c r="A10" s="1119">
        <v>2</v>
      </c>
      <c r="B10" s="1121" t="s">
        <v>528</v>
      </c>
      <c r="C10" s="573">
        <v>736</v>
      </c>
      <c r="D10" s="719">
        <v>510</v>
      </c>
      <c r="E10" s="980">
        <f t="shared" si="0"/>
        <v>69.29347826086956</v>
      </c>
      <c r="F10" s="250">
        <v>816</v>
      </c>
      <c r="G10" s="719">
        <v>516</v>
      </c>
      <c r="H10" s="990">
        <f t="shared" si="1"/>
        <v>63.23529411764706</v>
      </c>
      <c r="I10" s="825">
        <v>23</v>
      </c>
      <c r="J10" s="721">
        <v>13</v>
      </c>
      <c r="K10" s="764">
        <v>2</v>
      </c>
      <c r="L10" s="354">
        <f aca="true" t="shared" si="2" ref="L10:L24">SUM(I10:K10)</f>
        <v>38</v>
      </c>
    </row>
    <row r="11" spans="1:12" ht="15.75" customHeight="1">
      <c r="A11" s="1119">
        <v>3</v>
      </c>
      <c r="B11" s="1122" t="s">
        <v>202</v>
      </c>
      <c r="C11" s="573">
        <v>2100</v>
      </c>
      <c r="D11" s="719">
        <v>1503</v>
      </c>
      <c r="E11" s="980">
        <f t="shared" si="0"/>
        <v>71.57142857142857</v>
      </c>
      <c r="F11" s="250">
        <v>2100</v>
      </c>
      <c r="G11" s="719">
        <v>1384</v>
      </c>
      <c r="H11" s="990">
        <f t="shared" si="1"/>
        <v>65.9047619047619</v>
      </c>
      <c r="I11" s="825">
        <v>60</v>
      </c>
      <c r="J11" s="721">
        <v>34</v>
      </c>
      <c r="K11" s="764">
        <v>12</v>
      </c>
      <c r="L11" s="354">
        <f t="shared" si="2"/>
        <v>106</v>
      </c>
    </row>
    <row r="12" spans="1:12" ht="15" customHeight="1">
      <c r="A12" s="1119">
        <v>4</v>
      </c>
      <c r="B12" s="1122" t="s">
        <v>529</v>
      </c>
      <c r="C12" s="573">
        <v>2600</v>
      </c>
      <c r="D12" s="719">
        <v>1601</v>
      </c>
      <c r="E12" s="980">
        <f t="shared" si="0"/>
        <v>61.57692307692307</v>
      </c>
      <c r="F12" s="250">
        <v>2515</v>
      </c>
      <c r="G12" s="719">
        <v>1791</v>
      </c>
      <c r="H12" s="990">
        <f t="shared" si="1"/>
        <v>71.21272365805169</v>
      </c>
      <c r="I12" s="825">
        <v>131</v>
      </c>
      <c r="J12" s="721">
        <v>67</v>
      </c>
      <c r="K12" s="764">
        <v>25</v>
      </c>
      <c r="L12" s="354">
        <f t="shared" si="2"/>
        <v>223</v>
      </c>
    </row>
    <row r="13" spans="1:12" ht="14.25" customHeight="1">
      <c r="A13" s="1119">
        <v>5</v>
      </c>
      <c r="B13" s="1122" t="s">
        <v>530</v>
      </c>
      <c r="C13" s="573">
        <v>2530</v>
      </c>
      <c r="D13" s="719">
        <v>1906</v>
      </c>
      <c r="E13" s="980">
        <f t="shared" si="0"/>
        <v>75.33596837944664</v>
      </c>
      <c r="F13" s="250">
        <v>2819</v>
      </c>
      <c r="G13" s="719">
        <v>2176</v>
      </c>
      <c r="H13" s="990">
        <f t="shared" si="1"/>
        <v>77.19049308265342</v>
      </c>
      <c r="I13" s="825">
        <v>105</v>
      </c>
      <c r="J13" s="721">
        <v>48</v>
      </c>
      <c r="K13" s="764">
        <v>16</v>
      </c>
      <c r="L13" s="354">
        <f t="shared" si="2"/>
        <v>169</v>
      </c>
    </row>
    <row r="14" spans="1:12" ht="15.75" customHeight="1">
      <c r="A14" s="1119">
        <v>6</v>
      </c>
      <c r="B14" s="1122" t="s">
        <v>531</v>
      </c>
      <c r="C14" s="573">
        <v>1873</v>
      </c>
      <c r="D14" s="719">
        <v>1220</v>
      </c>
      <c r="E14" s="980">
        <f t="shared" si="0"/>
        <v>65.13614522156968</v>
      </c>
      <c r="F14" s="250">
        <v>2002</v>
      </c>
      <c r="G14" s="719">
        <v>1587</v>
      </c>
      <c r="H14" s="990">
        <f t="shared" si="1"/>
        <v>79.27072927072926</v>
      </c>
      <c r="I14" s="825">
        <v>125</v>
      </c>
      <c r="J14" s="721">
        <v>61</v>
      </c>
      <c r="K14" s="764"/>
      <c r="L14" s="354">
        <f t="shared" si="2"/>
        <v>186</v>
      </c>
    </row>
    <row r="15" spans="1:12" ht="15.75" customHeight="1">
      <c r="A15" s="1119">
        <v>7</v>
      </c>
      <c r="B15" s="1122" t="s">
        <v>591</v>
      </c>
      <c r="C15" s="573">
        <v>450</v>
      </c>
      <c r="D15" s="719">
        <v>281</v>
      </c>
      <c r="E15" s="980">
        <f t="shared" si="0"/>
        <v>62.44444444444445</v>
      </c>
      <c r="F15" s="250">
        <v>370</v>
      </c>
      <c r="G15" s="719">
        <v>346</v>
      </c>
      <c r="H15" s="990">
        <f t="shared" si="1"/>
        <v>93.51351351351352</v>
      </c>
      <c r="I15" s="825">
        <v>36</v>
      </c>
      <c r="J15" s="721">
        <v>10</v>
      </c>
      <c r="K15" s="764"/>
      <c r="L15" s="354">
        <f t="shared" si="2"/>
        <v>46</v>
      </c>
    </row>
    <row r="16" spans="1:12" ht="15" customHeight="1">
      <c r="A16" s="1119">
        <v>8</v>
      </c>
      <c r="B16" s="1122" t="s">
        <v>592</v>
      </c>
      <c r="C16" s="573">
        <v>417</v>
      </c>
      <c r="D16" s="719">
        <v>298</v>
      </c>
      <c r="E16" s="980">
        <f t="shared" si="0"/>
        <v>71.46282973621103</v>
      </c>
      <c r="F16" s="250">
        <v>550</v>
      </c>
      <c r="G16" s="719">
        <v>375</v>
      </c>
      <c r="H16" s="990">
        <f t="shared" si="1"/>
        <v>68.18181818181817</v>
      </c>
      <c r="I16" s="825">
        <v>38</v>
      </c>
      <c r="J16" s="721">
        <v>14</v>
      </c>
      <c r="K16" s="764"/>
      <c r="L16" s="354">
        <f t="shared" si="2"/>
        <v>52</v>
      </c>
    </row>
    <row r="17" spans="1:12" ht="14.25" customHeight="1">
      <c r="A17" s="1119">
        <v>9</v>
      </c>
      <c r="B17" s="1122" t="s">
        <v>532</v>
      </c>
      <c r="C17" s="474">
        <v>2071</v>
      </c>
      <c r="D17" s="23">
        <v>1331</v>
      </c>
      <c r="E17" s="980">
        <f t="shared" si="0"/>
        <v>64.26846933848383</v>
      </c>
      <c r="F17" s="250">
        <v>1967</v>
      </c>
      <c r="G17" s="23">
        <v>1533</v>
      </c>
      <c r="H17" s="990">
        <f t="shared" si="1"/>
        <v>77.93594306049823</v>
      </c>
      <c r="I17" s="739">
        <v>38</v>
      </c>
      <c r="J17" s="17">
        <v>60</v>
      </c>
      <c r="K17" s="764">
        <v>5</v>
      </c>
      <c r="L17" s="354">
        <f t="shared" si="2"/>
        <v>103</v>
      </c>
    </row>
    <row r="18" spans="1:12" ht="16.5" customHeight="1">
      <c r="A18" s="1119">
        <v>10</v>
      </c>
      <c r="B18" s="1122" t="s">
        <v>206</v>
      </c>
      <c r="C18" s="474">
        <v>600</v>
      </c>
      <c r="D18" s="23">
        <v>558</v>
      </c>
      <c r="E18" s="980">
        <f t="shared" si="0"/>
        <v>93</v>
      </c>
      <c r="F18" s="250">
        <v>550</v>
      </c>
      <c r="G18" s="23">
        <v>506</v>
      </c>
      <c r="H18" s="990">
        <f t="shared" si="1"/>
        <v>92</v>
      </c>
      <c r="I18" s="739">
        <v>18</v>
      </c>
      <c r="J18" s="17">
        <v>35</v>
      </c>
      <c r="K18" s="764"/>
      <c r="L18" s="354">
        <f t="shared" si="2"/>
        <v>53</v>
      </c>
    </row>
    <row r="19" spans="1:12" ht="15.75" customHeight="1">
      <c r="A19" s="1119">
        <v>11</v>
      </c>
      <c r="B19" s="1122" t="s">
        <v>533</v>
      </c>
      <c r="C19" s="474">
        <v>700</v>
      </c>
      <c r="D19" s="23">
        <v>479</v>
      </c>
      <c r="E19" s="980">
        <f t="shared" si="0"/>
        <v>68.42857142857143</v>
      </c>
      <c r="F19" s="250">
        <v>700</v>
      </c>
      <c r="G19" s="23">
        <v>633</v>
      </c>
      <c r="H19" s="990">
        <f t="shared" si="1"/>
        <v>90.42857142857143</v>
      </c>
      <c r="I19" s="739">
        <v>27</v>
      </c>
      <c r="J19" s="17">
        <v>16</v>
      </c>
      <c r="K19" s="764"/>
      <c r="L19" s="354">
        <f t="shared" si="2"/>
        <v>43</v>
      </c>
    </row>
    <row r="20" spans="1:12" ht="13.5" customHeight="1">
      <c r="A20" s="1119">
        <v>12</v>
      </c>
      <c r="B20" s="1121" t="s">
        <v>207</v>
      </c>
      <c r="C20" s="474">
        <v>506</v>
      </c>
      <c r="D20" s="23">
        <v>402</v>
      </c>
      <c r="E20" s="980">
        <f t="shared" si="0"/>
        <v>79.44664031620553</v>
      </c>
      <c r="F20" s="250">
        <v>488</v>
      </c>
      <c r="G20" s="23">
        <v>480</v>
      </c>
      <c r="H20" s="990">
        <f t="shared" si="1"/>
        <v>98.36065573770492</v>
      </c>
      <c r="I20" s="739">
        <v>94</v>
      </c>
      <c r="J20" s="17">
        <v>17</v>
      </c>
      <c r="K20" s="764"/>
      <c r="L20" s="354">
        <f t="shared" si="2"/>
        <v>111</v>
      </c>
    </row>
    <row r="21" spans="1:12" ht="13.5" customHeight="1">
      <c r="A21" s="1119">
        <v>13</v>
      </c>
      <c r="B21" s="1122" t="s">
        <v>205</v>
      </c>
      <c r="C21" s="474">
        <v>800</v>
      </c>
      <c r="D21" s="23">
        <v>415</v>
      </c>
      <c r="E21" s="980">
        <f t="shared" si="0"/>
        <v>51.87500000000001</v>
      </c>
      <c r="F21" s="250">
        <v>565</v>
      </c>
      <c r="G21" s="23">
        <v>562</v>
      </c>
      <c r="H21" s="990">
        <f t="shared" si="1"/>
        <v>99.46902654867257</v>
      </c>
      <c r="I21" s="739">
        <v>11</v>
      </c>
      <c r="J21" s="17"/>
      <c r="K21" s="764">
        <v>3</v>
      </c>
      <c r="L21" s="354">
        <f t="shared" si="2"/>
        <v>14</v>
      </c>
    </row>
    <row r="22" spans="1:12" ht="14.25" customHeight="1">
      <c r="A22" s="1119">
        <v>14</v>
      </c>
      <c r="B22" s="1121" t="s">
        <v>203</v>
      </c>
      <c r="C22" s="474">
        <v>165</v>
      </c>
      <c r="D22" s="23">
        <v>144</v>
      </c>
      <c r="E22" s="980">
        <f t="shared" si="0"/>
        <v>87.27272727272727</v>
      </c>
      <c r="F22" s="250">
        <v>166</v>
      </c>
      <c r="G22" s="23">
        <v>161</v>
      </c>
      <c r="H22" s="990">
        <f t="shared" si="1"/>
        <v>96.98795180722891</v>
      </c>
      <c r="I22" s="739">
        <v>22</v>
      </c>
      <c r="J22" s="17">
        <v>9</v>
      </c>
      <c r="K22" s="764"/>
      <c r="L22" s="354">
        <f t="shared" si="2"/>
        <v>31</v>
      </c>
    </row>
    <row r="23" spans="1:12" ht="13.5" customHeight="1">
      <c r="A23" s="1119">
        <v>15</v>
      </c>
      <c r="B23" s="1121" t="s">
        <v>204</v>
      </c>
      <c r="C23" s="474">
        <v>989</v>
      </c>
      <c r="D23" s="23">
        <v>720</v>
      </c>
      <c r="E23" s="980">
        <f t="shared" si="0"/>
        <v>72.80080889787665</v>
      </c>
      <c r="F23" s="250">
        <v>952</v>
      </c>
      <c r="G23" s="23">
        <v>921</v>
      </c>
      <c r="H23" s="990">
        <f t="shared" si="1"/>
        <v>96.74369747899159</v>
      </c>
      <c r="I23" s="739">
        <v>31</v>
      </c>
      <c r="J23" s="17">
        <v>6</v>
      </c>
      <c r="K23" s="764"/>
      <c r="L23" s="354">
        <f>SUM(I23:K23)</f>
        <v>37</v>
      </c>
    </row>
    <row r="24" spans="1:12" ht="15" customHeight="1" thickBot="1">
      <c r="A24" s="1123">
        <v>16</v>
      </c>
      <c r="B24" s="1124" t="s">
        <v>534</v>
      </c>
      <c r="C24" s="1125">
        <v>200</v>
      </c>
      <c r="D24" s="147">
        <v>108</v>
      </c>
      <c r="E24" s="980">
        <f t="shared" si="0"/>
        <v>54</v>
      </c>
      <c r="F24" s="252">
        <v>200</v>
      </c>
      <c r="G24" s="147">
        <v>171</v>
      </c>
      <c r="H24" s="997">
        <f t="shared" si="1"/>
        <v>85.5</v>
      </c>
      <c r="I24" s="1127">
        <v>31</v>
      </c>
      <c r="J24" s="1128">
        <v>7</v>
      </c>
      <c r="K24" s="887">
        <v>7</v>
      </c>
      <c r="L24" s="197">
        <f t="shared" si="2"/>
        <v>45</v>
      </c>
    </row>
    <row r="25" spans="1:12" ht="13.5" thickBot="1">
      <c r="A25" s="1681" t="s">
        <v>208</v>
      </c>
      <c r="B25" s="1682"/>
      <c r="C25" s="1129">
        <f>SUM(C9:C24)</f>
        <v>18837</v>
      </c>
      <c r="D25" s="1130">
        <f>SUM(D9:D24)</f>
        <v>12967</v>
      </c>
      <c r="E25" s="1131">
        <f>+D25/C25*100</f>
        <v>68.83792535966448</v>
      </c>
      <c r="F25" s="1129">
        <f>SUM(F9:F24)</f>
        <v>18570</v>
      </c>
      <c r="G25" s="1130">
        <f>SUM(G9:G24)</f>
        <v>14635</v>
      </c>
      <c r="H25" s="1066">
        <f>+G25/F25*100</f>
        <v>78.80990845449651</v>
      </c>
      <c r="I25" s="1132">
        <f>SUM(I9:I24)</f>
        <v>816</v>
      </c>
      <c r="J25" s="1130">
        <f>SUM(J9:J24)</f>
        <v>419</v>
      </c>
      <c r="K25" s="1130">
        <f>SUM(K9:K24)</f>
        <v>71</v>
      </c>
      <c r="L25" s="1133">
        <f>SUM(L9:L24)</f>
        <v>1306</v>
      </c>
    </row>
    <row r="26" spans="1:12" ht="12.75">
      <c r="A26" s="1118">
        <v>17</v>
      </c>
      <c r="B26" s="703" t="s">
        <v>209</v>
      </c>
      <c r="C26" s="233">
        <v>190</v>
      </c>
      <c r="D26" s="47">
        <v>190</v>
      </c>
      <c r="E26" s="980">
        <f t="shared" si="0"/>
        <v>100</v>
      </c>
      <c r="F26" s="233">
        <v>237</v>
      </c>
      <c r="G26" s="47">
        <v>237</v>
      </c>
      <c r="H26" s="990">
        <f aca="true" t="shared" si="3" ref="H26:H33">+G26/F26*100</f>
        <v>100</v>
      </c>
      <c r="I26" s="699">
        <v>0</v>
      </c>
      <c r="J26" s="47">
        <v>0</v>
      </c>
      <c r="K26" s="577">
        <v>0</v>
      </c>
      <c r="L26" s="431">
        <f>SUM(I26:K26)</f>
        <v>0</v>
      </c>
    </row>
    <row r="27" spans="1:12" ht="12.75">
      <c r="A27" s="1119">
        <v>18</v>
      </c>
      <c r="B27" s="350" t="s">
        <v>210</v>
      </c>
      <c r="C27" s="56">
        <v>110</v>
      </c>
      <c r="D27" s="6">
        <v>77</v>
      </c>
      <c r="E27" s="980">
        <f t="shared" si="0"/>
        <v>70</v>
      </c>
      <c r="F27" s="56">
        <v>126</v>
      </c>
      <c r="G27" s="6">
        <v>120</v>
      </c>
      <c r="H27" s="990">
        <f t="shared" si="3"/>
        <v>95.23809523809523</v>
      </c>
      <c r="I27" s="700">
        <v>0</v>
      </c>
      <c r="J27" s="6">
        <v>7</v>
      </c>
      <c r="K27" s="577">
        <v>0</v>
      </c>
      <c r="L27" s="354">
        <f aca="true" t="shared" si="4" ref="L27:L40">SUM(I27:K27)</f>
        <v>7</v>
      </c>
    </row>
    <row r="28" spans="1:12" ht="12.75">
      <c r="A28" s="1119">
        <v>19</v>
      </c>
      <c r="B28" s="350" t="s">
        <v>211</v>
      </c>
      <c r="C28" s="56">
        <v>88</v>
      </c>
      <c r="D28" s="6">
        <v>88</v>
      </c>
      <c r="E28" s="980">
        <f t="shared" si="0"/>
        <v>100</v>
      </c>
      <c r="F28" s="56">
        <v>87</v>
      </c>
      <c r="G28" s="6">
        <v>87</v>
      </c>
      <c r="H28" s="990">
        <f t="shared" si="3"/>
        <v>100</v>
      </c>
      <c r="I28" s="700">
        <v>0</v>
      </c>
      <c r="J28" s="6">
        <v>0</v>
      </c>
      <c r="K28" s="577">
        <v>0</v>
      </c>
      <c r="L28" s="354">
        <f t="shared" si="4"/>
        <v>0</v>
      </c>
    </row>
    <row r="29" spans="1:12" ht="12.75">
      <c r="A29" s="1119">
        <v>20</v>
      </c>
      <c r="B29" s="350" t="s">
        <v>212</v>
      </c>
      <c r="C29" s="56">
        <v>114</v>
      </c>
      <c r="D29" s="6">
        <v>99</v>
      </c>
      <c r="E29" s="980">
        <f t="shared" si="0"/>
        <v>86.8421052631579</v>
      </c>
      <c r="F29" s="56">
        <v>112</v>
      </c>
      <c r="G29" s="6">
        <v>111</v>
      </c>
      <c r="H29" s="990">
        <f t="shared" si="3"/>
        <v>99.10714285714286</v>
      </c>
      <c r="I29" s="700">
        <v>0</v>
      </c>
      <c r="J29" s="6">
        <v>0</v>
      </c>
      <c r="K29" s="577">
        <v>0</v>
      </c>
      <c r="L29" s="354">
        <f t="shared" si="4"/>
        <v>0</v>
      </c>
    </row>
    <row r="30" spans="1:12" ht="12.75">
      <c r="A30" s="1119">
        <v>21</v>
      </c>
      <c r="B30" s="350" t="s">
        <v>191</v>
      </c>
      <c r="C30" s="56">
        <v>630</v>
      </c>
      <c r="D30" s="6">
        <v>595</v>
      </c>
      <c r="E30" s="980">
        <f t="shared" si="0"/>
        <v>94.44444444444444</v>
      </c>
      <c r="F30" s="56">
        <v>696</v>
      </c>
      <c r="G30" s="6">
        <v>590</v>
      </c>
      <c r="H30" s="990">
        <f t="shared" si="3"/>
        <v>84.77011494252874</v>
      </c>
      <c r="I30" s="700">
        <v>0</v>
      </c>
      <c r="J30" s="6">
        <v>0</v>
      </c>
      <c r="K30" s="577">
        <v>0</v>
      </c>
      <c r="L30" s="354">
        <f t="shared" si="4"/>
        <v>0</v>
      </c>
    </row>
    <row r="31" spans="1:12" ht="12.75">
      <c r="A31" s="1119">
        <v>22</v>
      </c>
      <c r="B31" s="350" t="s">
        <v>192</v>
      </c>
      <c r="C31" s="56">
        <v>96</v>
      </c>
      <c r="D31" s="6">
        <v>96</v>
      </c>
      <c r="E31" s="980">
        <f t="shared" si="0"/>
        <v>100</v>
      </c>
      <c r="F31" s="56">
        <v>93</v>
      </c>
      <c r="G31" s="6">
        <v>93</v>
      </c>
      <c r="H31" s="990">
        <f t="shared" si="3"/>
        <v>100</v>
      </c>
      <c r="I31" s="700">
        <v>0</v>
      </c>
      <c r="J31" s="6">
        <v>0</v>
      </c>
      <c r="K31" s="577">
        <v>0</v>
      </c>
      <c r="L31" s="354">
        <f t="shared" si="4"/>
        <v>0</v>
      </c>
    </row>
    <row r="32" spans="1:12" ht="12.75">
      <c r="A32" s="1119">
        <v>23</v>
      </c>
      <c r="B32" s="350" t="s">
        <v>590</v>
      </c>
      <c r="C32" s="56">
        <v>92</v>
      </c>
      <c r="D32" s="6">
        <v>75</v>
      </c>
      <c r="E32" s="980">
        <f t="shared" si="0"/>
        <v>81.52173913043478</v>
      </c>
      <c r="F32" s="56">
        <v>71</v>
      </c>
      <c r="G32" s="6">
        <v>68</v>
      </c>
      <c r="H32" s="990">
        <f t="shared" si="3"/>
        <v>95.77464788732394</v>
      </c>
      <c r="I32" s="700">
        <v>0</v>
      </c>
      <c r="J32" s="6">
        <v>0</v>
      </c>
      <c r="K32" s="577">
        <v>0</v>
      </c>
      <c r="L32" s="354">
        <f t="shared" si="4"/>
        <v>0</v>
      </c>
    </row>
    <row r="33" spans="1:12" ht="13.5" thickBot="1">
      <c r="A33" s="1123">
        <v>24</v>
      </c>
      <c r="B33" s="704" t="s">
        <v>213</v>
      </c>
      <c r="C33" s="229">
        <v>1015</v>
      </c>
      <c r="D33" s="53">
        <v>682</v>
      </c>
      <c r="E33" s="980">
        <f t="shared" si="0"/>
        <v>67.19211822660098</v>
      </c>
      <c r="F33" s="229">
        <v>1008</v>
      </c>
      <c r="G33" s="53">
        <v>974</v>
      </c>
      <c r="H33" s="990">
        <f t="shared" si="3"/>
        <v>96.62698412698413</v>
      </c>
      <c r="I33" s="839">
        <v>177</v>
      </c>
      <c r="J33" s="53">
        <v>79</v>
      </c>
      <c r="K33" s="1135"/>
      <c r="L33" s="197">
        <f t="shared" si="4"/>
        <v>256</v>
      </c>
    </row>
    <row r="34" spans="1:12" ht="13.5" thickBot="1">
      <c r="A34" s="1681" t="s">
        <v>214</v>
      </c>
      <c r="B34" s="1682"/>
      <c r="C34" s="1129">
        <f>SUM(C26:C33)</f>
        <v>2335</v>
      </c>
      <c r="D34" s="1130">
        <f>SUM(D26:D33)</f>
        <v>1902</v>
      </c>
      <c r="E34" s="1131">
        <f>+D34/C34*100</f>
        <v>81.45610278372591</v>
      </c>
      <c r="F34" s="1129">
        <f>SUM(F26:F33)</f>
        <v>2430</v>
      </c>
      <c r="G34" s="1130">
        <f>SUM(G26:G33)</f>
        <v>2280</v>
      </c>
      <c r="H34" s="1066">
        <f>+G34/F34*100</f>
        <v>93.82716049382715</v>
      </c>
      <c r="I34" s="379">
        <f>SUM(I26:I33)</f>
        <v>177</v>
      </c>
      <c r="J34" s="120">
        <f>SUM(J26:J33)</f>
        <v>86</v>
      </c>
      <c r="K34" s="120">
        <f>SUM(K26:K33)</f>
        <v>0</v>
      </c>
      <c r="L34" s="220">
        <f>SUM(L26:L33)</f>
        <v>263</v>
      </c>
    </row>
    <row r="35" spans="1:12" ht="12.75">
      <c r="A35" s="1118">
        <v>25</v>
      </c>
      <c r="B35" s="1140" t="s">
        <v>189</v>
      </c>
      <c r="C35" s="1136">
        <v>127</v>
      </c>
      <c r="D35" s="1137">
        <v>104</v>
      </c>
      <c r="E35" s="1126">
        <f t="shared" si="0"/>
        <v>81.88976377952756</v>
      </c>
      <c r="F35" s="1136">
        <v>122</v>
      </c>
      <c r="G35" s="1138">
        <v>122</v>
      </c>
      <c r="H35" s="997">
        <f aca="true" t="shared" si="5" ref="H35:H40">+G35/F35*100</f>
        <v>100</v>
      </c>
      <c r="I35" s="1139">
        <v>9</v>
      </c>
      <c r="J35" s="1138">
        <v>7</v>
      </c>
      <c r="K35" s="1138">
        <v>0</v>
      </c>
      <c r="L35" s="431">
        <f t="shared" si="4"/>
        <v>16</v>
      </c>
    </row>
    <row r="36" spans="1:12" ht="12.75">
      <c r="A36" s="1119">
        <v>26</v>
      </c>
      <c r="B36" s="1141" t="s">
        <v>190</v>
      </c>
      <c r="C36" s="573">
        <v>84</v>
      </c>
      <c r="D36" s="731">
        <v>84</v>
      </c>
      <c r="E36" s="1126">
        <f t="shared" si="0"/>
        <v>100</v>
      </c>
      <c r="F36" s="573">
        <v>95</v>
      </c>
      <c r="G36" s="731">
        <v>95</v>
      </c>
      <c r="H36" s="997">
        <f t="shared" si="5"/>
        <v>100</v>
      </c>
      <c r="I36" s="823">
        <v>1</v>
      </c>
      <c r="J36" s="731">
        <v>0</v>
      </c>
      <c r="K36" s="731">
        <v>0</v>
      </c>
      <c r="L36" s="354">
        <f t="shared" si="4"/>
        <v>1</v>
      </c>
    </row>
    <row r="37" spans="1:12" ht="12.75">
      <c r="A37" s="1119">
        <v>27</v>
      </c>
      <c r="B37" s="1141" t="s">
        <v>215</v>
      </c>
      <c r="C37" s="573">
        <v>67</v>
      </c>
      <c r="D37" s="731">
        <v>61</v>
      </c>
      <c r="E37" s="1126">
        <f t="shared" si="0"/>
        <v>91.04477611940298</v>
      </c>
      <c r="F37" s="573">
        <v>77</v>
      </c>
      <c r="G37" s="731">
        <v>75</v>
      </c>
      <c r="H37" s="997">
        <f t="shared" si="5"/>
        <v>97.40259740259741</v>
      </c>
      <c r="I37" s="823">
        <v>1</v>
      </c>
      <c r="J37" s="731">
        <v>0</v>
      </c>
      <c r="K37" s="731">
        <v>0</v>
      </c>
      <c r="L37" s="354">
        <f t="shared" si="4"/>
        <v>1</v>
      </c>
    </row>
    <row r="38" spans="1:12" ht="12.75">
      <c r="A38" s="1119">
        <v>28</v>
      </c>
      <c r="B38" s="1141" t="s">
        <v>216</v>
      </c>
      <c r="C38" s="573">
        <v>65</v>
      </c>
      <c r="D38" s="731">
        <v>63</v>
      </c>
      <c r="E38" s="1126">
        <f t="shared" si="0"/>
        <v>96.92307692307692</v>
      </c>
      <c r="F38" s="573">
        <v>80</v>
      </c>
      <c r="G38" s="747">
        <v>80</v>
      </c>
      <c r="H38" s="997">
        <f t="shared" si="5"/>
        <v>100</v>
      </c>
      <c r="I38" s="827">
        <v>0</v>
      </c>
      <c r="J38" s="719">
        <v>0</v>
      </c>
      <c r="K38" s="719">
        <v>0</v>
      </c>
      <c r="L38" s="354">
        <f t="shared" si="4"/>
        <v>0</v>
      </c>
    </row>
    <row r="39" spans="1:12" ht="12.75">
      <c r="A39" s="1119">
        <v>29</v>
      </c>
      <c r="B39" s="1141" t="s">
        <v>217</v>
      </c>
      <c r="C39" s="573">
        <v>191</v>
      </c>
      <c r="D39" s="731">
        <v>118</v>
      </c>
      <c r="E39" s="1126">
        <f t="shared" si="0"/>
        <v>61.78010471204188</v>
      </c>
      <c r="F39" s="573">
        <v>201</v>
      </c>
      <c r="G39" s="747">
        <v>190</v>
      </c>
      <c r="H39" s="997">
        <f t="shared" si="5"/>
        <v>94.5273631840796</v>
      </c>
      <c r="I39" s="827">
        <v>30</v>
      </c>
      <c r="J39" s="719">
        <v>10</v>
      </c>
      <c r="K39" s="719">
        <v>0</v>
      </c>
      <c r="L39" s="354">
        <f t="shared" si="4"/>
        <v>40</v>
      </c>
    </row>
    <row r="40" spans="1:12" ht="13.5" thickBot="1">
      <c r="A40" s="1123">
        <v>30</v>
      </c>
      <c r="B40" s="1143" t="s">
        <v>218</v>
      </c>
      <c r="C40" s="1144">
        <v>750</v>
      </c>
      <c r="D40" s="1145">
        <v>675</v>
      </c>
      <c r="E40" s="1126">
        <f t="shared" si="0"/>
        <v>90</v>
      </c>
      <c r="F40" s="1144">
        <v>758</v>
      </c>
      <c r="G40" s="1146">
        <v>733</v>
      </c>
      <c r="H40" s="997">
        <f t="shared" si="5"/>
        <v>96.70184696569922</v>
      </c>
      <c r="I40" s="1147">
        <v>27</v>
      </c>
      <c r="J40" s="1145">
        <v>8</v>
      </c>
      <c r="K40" s="1145">
        <v>0</v>
      </c>
      <c r="L40" s="197">
        <f t="shared" si="4"/>
        <v>35</v>
      </c>
    </row>
    <row r="41" spans="1:12" ht="13.5" thickBot="1">
      <c r="A41" s="1681" t="s">
        <v>219</v>
      </c>
      <c r="B41" s="1682"/>
      <c r="C41" s="1308">
        <f>SUM(C35:C40)</f>
        <v>1284</v>
      </c>
      <c r="D41" s="1309">
        <f>SUM(D35:D40)</f>
        <v>1105</v>
      </c>
      <c r="E41" s="1310">
        <f>+D41/C41*100</f>
        <v>86.05919003115264</v>
      </c>
      <c r="F41" s="1308">
        <f>SUM(F35:F40)</f>
        <v>1333</v>
      </c>
      <c r="G41" s="1309">
        <f>SUM(G35:G40)</f>
        <v>1295</v>
      </c>
      <c r="H41" s="1311">
        <f>+G41/F41*100</f>
        <v>97.14928732183046</v>
      </c>
      <c r="I41" s="1312">
        <f>SUM(I35:I40)</f>
        <v>68</v>
      </c>
      <c r="J41" s="1309">
        <f>SUM(J35:J40)</f>
        <v>25</v>
      </c>
      <c r="K41" s="1309">
        <f>SUM(K35:K40)</f>
        <v>0</v>
      </c>
      <c r="L41" s="1302">
        <f>SUM(L35:L40)</f>
        <v>93</v>
      </c>
    </row>
    <row r="42" spans="1:12" ht="15" customHeight="1">
      <c r="A42" s="1118">
        <v>31</v>
      </c>
      <c r="B42" s="246" t="s">
        <v>220</v>
      </c>
      <c r="C42" s="880">
        <v>305</v>
      </c>
      <c r="D42" s="55">
        <v>254</v>
      </c>
      <c r="E42" s="1344">
        <f t="shared" si="0"/>
        <v>83.27868852459017</v>
      </c>
      <c r="F42" s="1334">
        <v>309</v>
      </c>
      <c r="G42" s="1315">
        <v>269</v>
      </c>
      <c r="H42" s="1344">
        <f>+G42/F42*100</f>
        <v>87.05501618122977</v>
      </c>
      <c r="I42" s="1332">
        <v>10</v>
      </c>
      <c r="J42" s="55">
        <v>5</v>
      </c>
      <c r="K42" s="165">
        <v>0</v>
      </c>
      <c r="L42" s="631">
        <f>SUM(I42:K42)</f>
        <v>15</v>
      </c>
    </row>
    <row r="43" spans="1:12" ht="12.75">
      <c r="A43" s="1119">
        <v>32</v>
      </c>
      <c r="B43" s="247" t="s">
        <v>193</v>
      </c>
      <c r="C43" s="56">
        <v>930</v>
      </c>
      <c r="D43" s="6">
        <v>769</v>
      </c>
      <c r="E43" s="997">
        <f t="shared" si="0"/>
        <v>82.68817204301075</v>
      </c>
      <c r="F43" s="572">
        <v>970</v>
      </c>
      <c r="G43" s="317">
        <v>914</v>
      </c>
      <c r="H43" s="997">
        <f>+G43/F43*100</f>
        <v>94.22680412371133</v>
      </c>
      <c r="I43" s="700">
        <v>20</v>
      </c>
      <c r="J43" s="6">
        <v>38</v>
      </c>
      <c r="K43" s="68">
        <v>0</v>
      </c>
      <c r="L43" s="354">
        <f>SUM(I43:K43)</f>
        <v>58</v>
      </c>
    </row>
    <row r="44" spans="1:12" ht="13.5" customHeight="1" thickBot="1">
      <c r="A44" s="1123">
        <v>33</v>
      </c>
      <c r="B44" s="1307" t="s">
        <v>221</v>
      </c>
      <c r="C44" s="348">
        <v>330</v>
      </c>
      <c r="D44" s="57">
        <v>217</v>
      </c>
      <c r="E44" s="1040">
        <f t="shared" si="0"/>
        <v>65.75757575757576</v>
      </c>
      <c r="F44" s="1335">
        <v>373</v>
      </c>
      <c r="G44" s="1316">
        <v>327</v>
      </c>
      <c r="H44" s="1040">
        <f>+G44/F44*100</f>
        <v>87.66756032171583</v>
      </c>
      <c r="I44" s="1333">
        <v>32</v>
      </c>
      <c r="J44" s="57">
        <v>33</v>
      </c>
      <c r="K44" s="69">
        <v>0</v>
      </c>
      <c r="L44" s="201">
        <f>SUM(I44:K44)</f>
        <v>65</v>
      </c>
    </row>
    <row r="45" spans="1:12" ht="13.5" thickBot="1">
      <c r="A45" s="1681" t="s">
        <v>222</v>
      </c>
      <c r="B45" s="1682"/>
      <c r="C45" s="1181">
        <f>SUM(C42:C44)</f>
        <v>1565</v>
      </c>
      <c r="D45" s="266">
        <f>SUM(D42:D44)</f>
        <v>1240</v>
      </c>
      <c r="E45" s="1343">
        <f>+D45/C45*100</f>
        <v>79.2332268370607</v>
      </c>
      <c r="F45" s="1181">
        <f>SUM(F42:F44)</f>
        <v>1652</v>
      </c>
      <c r="G45" s="266">
        <f>SUM(G42:G44)</f>
        <v>1510</v>
      </c>
      <c r="H45" s="1182">
        <f>+G45/F45*100</f>
        <v>91.4043583535109</v>
      </c>
      <c r="I45" s="1303">
        <f>SUM(I42:I44)</f>
        <v>62</v>
      </c>
      <c r="J45" s="1304">
        <f>SUM(J42:J44)</f>
        <v>76</v>
      </c>
      <c r="K45" s="1304">
        <f>SUM(K42:K44)</f>
        <v>0</v>
      </c>
      <c r="L45" s="490">
        <f>SUM(I45:K45)</f>
        <v>138</v>
      </c>
    </row>
    <row r="46" spans="1:12" ht="13.5" customHeight="1">
      <c r="A46" s="1118">
        <v>34</v>
      </c>
      <c r="B46" s="1342" t="s">
        <v>223</v>
      </c>
      <c r="C46" s="880">
        <v>101</v>
      </c>
      <c r="D46" s="55">
        <v>95</v>
      </c>
      <c r="E46" s="1329">
        <f aca="true" t="shared" si="6" ref="E46:E53">+D46/C46*100</f>
        <v>94.05940594059405</v>
      </c>
      <c r="F46" s="880">
        <v>129</v>
      </c>
      <c r="G46" s="55">
        <v>107</v>
      </c>
      <c r="H46" s="1015">
        <f aca="true" t="shared" si="7" ref="H46:H53">+G46/F46*100</f>
        <v>82.94573643410853</v>
      </c>
      <c r="I46" s="699">
        <v>9</v>
      </c>
      <c r="J46" s="47">
        <v>0</v>
      </c>
      <c r="K46" s="577">
        <v>0</v>
      </c>
      <c r="L46" s="1148">
        <f>SUM(I46:K46)</f>
        <v>9</v>
      </c>
    </row>
    <row r="47" spans="1:12" ht="12.75">
      <c r="A47" s="1119">
        <v>35</v>
      </c>
      <c r="B47" s="247" t="s">
        <v>224</v>
      </c>
      <c r="C47" s="56">
        <v>49</v>
      </c>
      <c r="D47" s="6">
        <v>45</v>
      </c>
      <c r="E47" s="980">
        <f t="shared" si="6"/>
        <v>91.83673469387756</v>
      </c>
      <c r="F47" s="56">
        <v>50</v>
      </c>
      <c r="G47" s="6">
        <v>50</v>
      </c>
      <c r="H47" s="990">
        <f t="shared" si="7"/>
        <v>100</v>
      </c>
      <c r="I47" s="700">
        <v>0</v>
      </c>
      <c r="J47" s="6">
        <v>0</v>
      </c>
      <c r="K47" s="68">
        <v>0</v>
      </c>
      <c r="L47" s="357">
        <f aca="true" t="shared" si="8" ref="L47:L61">SUM(I47:K47)</f>
        <v>0</v>
      </c>
    </row>
    <row r="48" spans="1:12" ht="12.75">
      <c r="A48" s="1119">
        <v>36</v>
      </c>
      <c r="B48" s="247" t="s">
        <v>225</v>
      </c>
      <c r="C48" s="56">
        <v>45</v>
      </c>
      <c r="D48" s="6">
        <v>45</v>
      </c>
      <c r="E48" s="980">
        <f t="shared" si="6"/>
        <v>100</v>
      </c>
      <c r="F48" s="56">
        <v>58</v>
      </c>
      <c r="G48" s="6">
        <v>58</v>
      </c>
      <c r="H48" s="990">
        <f t="shared" si="7"/>
        <v>100</v>
      </c>
      <c r="I48" s="700">
        <v>0</v>
      </c>
      <c r="J48" s="6">
        <v>0</v>
      </c>
      <c r="K48" s="68">
        <v>0</v>
      </c>
      <c r="L48" s="357">
        <f t="shared" si="8"/>
        <v>0</v>
      </c>
    </row>
    <row r="49" spans="1:12" ht="12.75">
      <c r="A49" s="1119">
        <v>37</v>
      </c>
      <c r="B49" s="247" t="s">
        <v>226</v>
      </c>
      <c r="C49" s="56">
        <v>54</v>
      </c>
      <c r="D49" s="6">
        <v>52</v>
      </c>
      <c r="E49" s="980">
        <f t="shared" si="6"/>
        <v>96.29629629629629</v>
      </c>
      <c r="F49" s="56">
        <v>68</v>
      </c>
      <c r="G49" s="6">
        <v>68</v>
      </c>
      <c r="H49" s="990">
        <f t="shared" si="7"/>
        <v>100</v>
      </c>
      <c r="I49" s="700">
        <v>0</v>
      </c>
      <c r="J49" s="6">
        <v>0</v>
      </c>
      <c r="K49" s="68">
        <v>0</v>
      </c>
      <c r="L49" s="357">
        <f t="shared" si="8"/>
        <v>0</v>
      </c>
    </row>
    <row r="50" spans="1:12" ht="12.75">
      <c r="A50" s="1119">
        <v>38</v>
      </c>
      <c r="B50" s="247" t="s">
        <v>227</v>
      </c>
      <c r="C50" s="56">
        <v>75</v>
      </c>
      <c r="D50" s="6">
        <v>60</v>
      </c>
      <c r="E50" s="980">
        <f t="shared" si="6"/>
        <v>80</v>
      </c>
      <c r="F50" s="56">
        <v>75</v>
      </c>
      <c r="G50" s="6">
        <v>65</v>
      </c>
      <c r="H50" s="990">
        <f t="shared" si="7"/>
        <v>86.66666666666667</v>
      </c>
      <c r="I50" s="700">
        <v>1</v>
      </c>
      <c r="J50" s="6">
        <v>1</v>
      </c>
      <c r="K50" s="68">
        <v>2</v>
      </c>
      <c r="L50" s="357">
        <f t="shared" si="8"/>
        <v>4</v>
      </c>
    </row>
    <row r="51" spans="1:12" ht="12.75">
      <c r="A51" s="1119">
        <v>39</v>
      </c>
      <c r="B51" s="247" t="s">
        <v>228</v>
      </c>
      <c r="C51" s="56">
        <v>48</v>
      </c>
      <c r="D51" s="6">
        <v>36</v>
      </c>
      <c r="E51" s="980">
        <f t="shared" si="6"/>
        <v>75</v>
      </c>
      <c r="F51" s="572">
        <v>67</v>
      </c>
      <c r="G51" s="317">
        <v>55</v>
      </c>
      <c r="H51" s="990">
        <f t="shared" si="7"/>
        <v>82.08955223880598</v>
      </c>
      <c r="I51" s="700">
        <v>0</v>
      </c>
      <c r="J51" s="6">
        <v>0</v>
      </c>
      <c r="K51" s="68">
        <v>0</v>
      </c>
      <c r="L51" s="357">
        <f t="shared" si="8"/>
        <v>0</v>
      </c>
    </row>
    <row r="52" spans="1:12" ht="12.75">
      <c r="A52" s="1119">
        <v>40</v>
      </c>
      <c r="B52" s="247" t="s">
        <v>194</v>
      </c>
      <c r="C52" s="56">
        <v>189</v>
      </c>
      <c r="D52" s="6">
        <v>177</v>
      </c>
      <c r="E52" s="980">
        <f t="shared" si="6"/>
        <v>93.65079365079364</v>
      </c>
      <c r="F52" s="572">
        <v>192</v>
      </c>
      <c r="G52" s="317">
        <v>186</v>
      </c>
      <c r="H52" s="990">
        <f t="shared" si="7"/>
        <v>96.875</v>
      </c>
      <c r="I52" s="700">
        <v>0</v>
      </c>
      <c r="J52" s="6">
        <v>0</v>
      </c>
      <c r="K52" s="68">
        <v>0</v>
      </c>
      <c r="L52" s="357">
        <f t="shared" si="8"/>
        <v>0</v>
      </c>
    </row>
    <row r="53" spans="1:12" ht="13.5" thickBot="1">
      <c r="A53" s="1123">
        <v>41</v>
      </c>
      <c r="B53" s="1325" t="s">
        <v>229</v>
      </c>
      <c r="C53" s="348">
        <v>662</v>
      </c>
      <c r="D53" s="57">
        <v>501</v>
      </c>
      <c r="E53" s="1330">
        <f t="shared" si="6"/>
        <v>75.67975830815709</v>
      </c>
      <c r="F53" s="1335">
        <v>639</v>
      </c>
      <c r="G53" s="1316">
        <v>513</v>
      </c>
      <c r="H53" s="1040">
        <f t="shared" si="7"/>
        <v>80.28169014084507</v>
      </c>
      <c r="I53" s="839">
        <v>58</v>
      </c>
      <c r="J53" s="53">
        <v>22</v>
      </c>
      <c r="K53" s="1149">
        <v>0</v>
      </c>
      <c r="L53" s="782">
        <f t="shared" si="8"/>
        <v>80</v>
      </c>
    </row>
    <row r="54" spans="1:12" ht="13.5" thickBot="1">
      <c r="A54" s="1681" t="s">
        <v>230</v>
      </c>
      <c r="B54" s="1682"/>
      <c r="C54" s="1313">
        <f>SUM(C46:C53)</f>
        <v>1223</v>
      </c>
      <c r="D54" s="1092">
        <f>SUM(D46:D53)</f>
        <v>1011</v>
      </c>
      <c r="E54" s="1314">
        <f>+D54/C54*100</f>
        <v>82.66557645134914</v>
      </c>
      <c r="F54" s="1313">
        <f>SUM(F46:F53)</f>
        <v>1278</v>
      </c>
      <c r="G54" s="1092">
        <f>SUM(G46:G53)</f>
        <v>1102</v>
      </c>
      <c r="H54" s="1019">
        <f>+G54/F54*100</f>
        <v>86.2284820031299</v>
      </c>
      <c r="I54" s="1301">
        <f>SUM(I46:I53)</f>
        <v>68</v>
      </c>
      <c r="J54" s="64">
        <f>SUM(J46:J53)</f>
        <v>23</v>
      </c>
      <c r="K54" s="64">
        <f>SUM(K46:K53)</f>
        <v>2</v>
      </c>
      <c r="L54" s="1302">
        <f>SUM(L46:L53)</f>
        <v>93</v>
      </c>
    </row>
    <row r="55" spans="1:12" ht="13.5" customHeight="1">
      <c r="A55" s="1118">
        <v>42</v>
      </c>
      <c r="B55" s="673" t="s">
        <v>231</v>
      </c>
      <c r="C55" s="233">
        <v>388</v>
      </c>
      <c r="D55" s="47">
        <v>379</v>
      </c>
      <c r="E55" s="980">
        <f t="shared" si="0"/>
        <v>97.68041237113401</v>
      </c>
      <c r="F55" s="880">
        <v>400</v>
      </c>
      <c r="G55" s="55">
        <v>362</v>
      </c>
      <c r="H55" s="1015">
        <f aca="true" t="shared" si="9" ref="H55:H61">+G55/F55*100</f>
        <v>90.5</v>
      </c>
      <c r="I55" s="1332">
        <v>0</v>
      </c>
      <c r="J55" s="55">
        <v>0</v>
      </c>
      <c r="K55" s="55">
        <v>0</v>
      </c>
      <c r="L55" s="631">
        <f t="shared" si="8"/>
        <v>0</v>
      </c>
    </row>
    <row r="56" spans="1:12" ht="12.75">
      <c r="A56" s="1119">
        <v>43</v>
      </c>
      <c r="B56" s="350" t="s">
        <v>232</v>
      </c>
      <c r="C56" s="56">
        <v>80</v>
      </c>
      <c r="D56" s="6">
        <v>76</v>
      </c>
      <c r="E56" s="980">
        <f t="shared" si="0"/>
        <v>95</v>
      </c>
      <c r="F56" s="56">
        <v>81</v>
      </c>
      <c r="G56" s="6">
        <v>81</v>
      </c>
      <c r="H56" s="990">
        <f t="shared" si="9"/>
        <v>100</v>
      </c>
      <c r="I56" s="700">
        <v>0</v>
      </c>
      <c r="J56" s="6">
        <v>0</v>
      </c>
      <c r="K56" s="6">
        <v>0</v>
      </c>
      <c r="L56" s="354">
        <f t="shared" si="8"/>
        <v>0</v>
      </c>
    </row>
    <row r="57" spans="1:12" ht="12.75">
      <c r="A57" s="1119">
        <v>44</v>
      </c>
      <c r="B57" s="350" t="s">
        <v>233</v>
      </c>
      <c r="C57" s="56">
        <v>89</v>
      </c>
      <c r="D57" s="6">
        <v>86</v>
      </c>
      <c r="E57" s="980">
        <f t="shared" si="0"/>
        <v>96.62921348314607</v>
      </c>
      <c r="F57" s="56">
        <v>79</v>
      </c>
      <c r="G57" s="6">
        <v>79</v>
      </c>
      <c r="H57" s="990">
        <f t="shared" si="9"/>
        <v>100</v>
      </c>
      <c r="I57" s="700">
        <v>0</v>
      </c>
      <c r="J57" s="6">
        <v>0</v>
      </c>
      <c r="K57" s="6">
        <v>0</v>
      </c>
      <c r="L57" s="354">
        <f t="shared" si="8"/>
        <v>0</v>
      </c>
    </row>
    <row r="58" spans="1:12" ht="15.75" customHeight="1">
      <c r="A58" s="1119">
        <v>45</v>
      </c>
      <c r="B58" s="350" t="s">
        <v>159</v>
      </c>
      <c r="C58" s="56">
        <v>1760</v>
      </c>
      <c r="D58" s="6">
        <v>1480</v>
      </c>
      <c r="E58" s="980">
        <f t="shared" si="0"/>
        <v>84.0909090909091</v>
      </c>
      <c r="F58" s="56">
        <v>1770</v>
      </c>
      <c r="G58" s="6">
        <v>1588</v>
      </c>
      <c r="H58" s="990">
        <f t="shared" si="9"/>
        <v>89.71751412429379</v>
      </c>
      <c r="I58" s="700">
        <v>17</v>
      </c>
      <c r="J58" s="6">
        <v>21</v>
      </c>
      <c r="K58" s="6">
        <v>38</v>
      </c>
      <c r="L58" s="354">
        <f t="shared" si="8"/>
        <v>76</v>
      </c>
    </row>
    <row r="59" spans="1:12" ht="12.75">
      <c r="A59" s="1119">
        <v>46</v>
      </c>
      <c r="B59" s="350" t="s">
        <v>234</v>
      </c>
      <c r="C59" s="56">
        <v>47</v>
      </c>
      <c r="D59" s="6">
        <v>47</v>
      </c>
      <c r="E59" s="980">
        <f t="shared" si="0"/>
        <v>100</v>
      </c>
      <c r="F59" s="56">
        <v>58</v>
      </c>
      <c r="G59" s="6">
        <v>53</v>
      </c>
      <c r="H59" s="990">
        <f t="shared" si="9"/>
        <v>91.37931034482759</v>
      </c>
      <c r="I59" s="700">
        <v>0</v>
      </c>
      <c r="J59" s="6">
        <v>0</v>
      </c>
      <c r="K59" s="6">
        <v>0</v>
      </c>
      <c r="L59" s="354">
        <f t="shared" si="8"/>
        <v>0</v>
      </c>
    </row>
    <row r="60" spans="1:12" ht="12.75">
      <c r="A60" s="1119">
        <v>47</v>
      </c>
      <c r="B60" s="350" t="s">
        <v>235</v>
      </c>
      <c r="C60" s="56">
        <v>70</v>
      </c>
      <c r="D60" s="6">
        <v>62</v>
      </c>
      <c r="E60" s="980">
        <f t="shared" si="0"/>
        <v>88.57142857142857</v>
      </c>
      <c r="F60" s="56">
        <v>80</v>
      </c>
      <c r="G60" s="6">
        <v>63</v>
      </c>
      <c r="H60" s="990">
        <f t="shared" si="9"/>
        <v>78.75</v>
      </c>
      <c r="I60" s="700">
        <v>0</v>
      </c>
      <c r="J60" s="6">
        <v>0</v>
      </c>
      <c r="K60" s="6">
        <v>0</v>
      </c>
      <c r="L60" s="354">
        <f t="shared" si="8"/>
        <v>0</v>
      </c>
    </row>
    <row r="61" spans="1:12" ht="13.5" thickBot="1">
      <c r="A61" s="1123">
        <v>48</v>
      </c>
      <c r="B61" s="645" t="s">
        <v>183</v>
      </c>
      <c r="C61" s="229">
        <v>127</v>
      </c>
      <c r="D61" s="53">
        <v>115</v>
      </c>
      <c r="E61" s="980">
        <f t="shared" si="0"/>
        <v>90.5511811023622</v>
      </c>
      <c r="F61" s="229">
        <v>128</v>
      </c>
      <c r="G61" s="53">
        <v>123</v>
      </c>
      <c r="H61" s="990">
        <f t="shared" si="9"/>
        <v>96.09375</v>
      </c>
      <c r="I61" s="1333">
        <v>15</v>
      </c>
      <c r="J61" s="57">
        <v>0</v>
      </c>
      <c r="K61" s="57">
        <v>15</v>
      </c>
      <c r="L61" s="201">
        <f t="shared" si="8"/>
        <v>30</v>
      </c>
    </row>
    <row r="62" spans="1:12" ht="13.5" thickBot="1">
      <c r="A62" s="1681" t="s">
        <v>236</v>
      </c>
      <c r="B62" s="1682"/>
      <c r="C62" s="1129">
        <f>SUM(C55:C61)</f>
        <v>2561</v>
      </c>
      <c r="D62" s="1130">
        <f>SUM(D55:D61)</f>
        <v>2245</v>
      </c>
      <c r="E62" s="1131">
        <f>+D62/C62*100</f>
        <v>87.66106989457244</v>
      </c>
      <c r="F62" s="1129">
        <f>SUM(F55:F61)</f>
        <v>2596</v>
      </c>
      <c r="G62" s="1130">
        <f>SUM(G55:G61)</f>
        <v>2349</v>
      </c>
      <c r="H62" s="1066">
        <f>+G62/F62*100</f>
        <v>90.48536209553158</v>
      </c>
      <c r="I62" s="1303">
        <f>SUM(I55:I61)</f>
        <v>32</v>
      </c>
      <c r="J62" s="1304">
        <f>SUM(J55:J61)</f>
        <v>21</v>
      </c>
      <c r="K62" s="1304">
        <f>SUM(K55:K61)</f>
        <v>53</v>
      </c>
      <c r="L62" s="490">
        <f>SUM(L55:L61)</f>
        <v>106</v>
      </c>
    </row>
    <row r="63" spans="1:12" ht="12.75">
      <c r="A63" s="1118">
        <v>49</v>
      </c>
      <c r="B63" s="703" t="s">
        <v>237</v>
      </c>
      <c r="C63" s="233">
        <v>126</v>
      </c>
      <c r="D63" s="47">
        <v>117</v>
      </c>
      <c r="E63" s="980">
        <f t="shared" si="0"/>
        <v>92.85714285714286</v>
      </c>
      <c r="F63" s="233">
        <v>148</v>
      </c>
      <c r="G63" s="47">
        <v>136</v>
      </c>
      <c r="H63" s="990">
        <f aca="true" t="shared" si="10" ref="H63:H68">+G63/F63*100</f>
        <v>91.8918918918919</v>
      </c>
      <c r="I63" s="699">
        <v>3</v>
      </c>
      <c r="J63" s="47">
        <v>0</v>
      </c>
      <c r="K63" s="72">
        <v>0</v>
      </c>
      <c r="L63" s="354">
        <f aca="true" t="shared" si="11" ref="L63:L68">SUM(I63:K63)</f>
        <v>3</v>
      </c>
    </row>
    <row r="64" spans="1:12" ht="12" customHeight="1">
      <c r="A64" s="1119">
        <v>50</v>
      </c>
      <c r="B64" s="350" t="s">
        <v>238</v>
      </c>
      <c r="C64" s="56">
        <v>510</v>
      </c>
      <c r="D64" s="6">
        <v>358</v>
      </c>
      <c r="E64" s="980">
        <f t="shared" si="0"/>
        <v>70.19607843137254</v>
      </c>
      <c r="F64" s="56">
        <v>650</v>
      </c>
      <c r="G64" s="6">
        <v>438</v>
      </c>
      <c r="H64" s="990">
        <f t="shared" si="10"/>
        <v>67.38461538461539</v>
      </c>
      <c r="I64" s="700">
        <v>124</v>
      </c>
      <c r="J64" s="6">
        <v>56</v>
      </c>
      <c r="K64" s="54">
        <v>0</v>
      </c>
      <c r="L64" s="354">
        <f t="shared" si="11"/>
        <v>180</v>
      </c>
    </row>
    <row r="65" spans="1:12" ht="12.75">
      <c r="A65" s="1119">
        <v>51</v>
      </c>
      <c r="B65" s="350" t="s">
        <v>239</v>
      </c>
      <c r="C65" s="56">
        <v>360</v>
      </c>
      <c r="D65" s="6">
        <v>330</v>
      </c>
      <c r="E65" s="980">
        <f t="shared" si="0"/>
        <v>91.66666666666666</v>
      </c>
      <c r="F65" s="56">
        <v>430</v>
      </c>
      <c r="G65" s="6">
        <v>295</v>
      </c>
      <c r="H65" s="990">
        <f t="shared" si="10"/>
        <v>68.6046511627907</v>
      </c>
      <c r="I65" s="700">
        <v>0</v>
      </c>
      <c r="J65" s="6">
        <v>0</v>
      </c>
      <c r="K65" s="54">
        <v>0</v>
      </c>
      <c r="L65" s="354">
        <f t="shared" si="11"/>
        <v>0</v>
      </c>
    </row>
    <row r="66" spans="1:12" ht="12.75">
      <c r="A66" s="1119">
        <v>52</v>
      </c>
      <c r="B66" s="350" t="s">
        <v>160</v>
      </c>
      <c r="C66" s="56">
        <v>30</v>
      </c>
      <c r="D66" s="6">
        <v>27</v>
      </c>
      <c r="E66" s="980">
        <f t="shared" si="0"/>
        <v>90</v>
      </c>
      <c r="F66" s="56">
        <v>38</v>
      </c>
      <c r="G66" s="317">
        <v>31</v>
      </c>
      <c r="H66" s="990">
        <f t="shared" si="10"/>
        <v>81.57894736842105</v>
      </c>
      <c r="I66" s="700">
        <v>1</v>
      </c>
      <c r="J66" s="6">
        <v>0</v>
      </c>
      <c r="K66" s="54">
        <v>0</v>
      </c>
      <c r="L66" s="354">
        <f t="shared" si="11"/>
        <v>1</v>
      </c>
    </row>
    <row r="67" spans="1:12" ht="12.75">
      <c r="A67" s="1119">
        <v>53</v>
      </c>
      <c r="B67" s="350" t="s">
        <v>240</v>
      </c>
      <c r="C67" s="56">
        <v>130</v>
      </c>
      <c r="D67" s="6">
        <v>120</v>
      </c>
      <c r="E67" s="980">
        <f t="shared" si="0"/>
        <v>92.3076923076923</v>
      </c>
      <c r="F67" s="56">
        <v>170</v>
      </c>
      <c r="G67" s="6">
        <v>155</v>
      </c>
      <c r="H67" s="990">
        <f t="shared" si="10"/>
        <v>91.17647058823529</v>
      </c>
      <c r="I67" s="700">
        <v>1</v>
      </c>
      <c r="J67" s="6">
        <v>4</v>
      </c>
      <c r="K67" s="54">
        <v>0</v>
      </c>
      <c r="L67" s="354">
        <f t="shared" si="11"/>
        <v>5</v>
      </c>
    </row>
    <row r="68" spans="1:12" ht="13.5" thickBot="1">
      <c r="A68" s="1123">
        <v>54</v>
      </c>
      <c r="B68" s="645" t="s">
        <v>195</v>
      </c>
      <c r="C68" s="229">
        <v>203</v>
      </c>
      <c r="D68" s="53">
        <v>116</v>
      </c>
      <c r="E68" s="980">
        <f t="shared" si="0"/>
        <v>57.14285714285714</v>
      </c>
      <c r="F68" s="229">
        <v>212</v>
      </c>
      <c r="G68" s="53">
        <v>177</v>
      </c>
      <c r="H68" s="990">
        <f t="shared" si="10"/>
        <v>83.49056603773585</v>
      </c>
      <c r="I68" s="839">
        <v>6</v>
      </c>
      <c r="J68" s="53">
        <v>25</v>
      </c>
      <c r="K68" s="1134">
        <v>0</v>
      </c>
      <c r="L68" s="354">
        <f t="shared" si="11"/>
        <v>31</v>
      </c>
    </row>
    <row r="69" spans="1:12" ht="13.5" thickBot="1">
      <c r="A69" s="1681" t="s">
        <v>241</v>
      </c>
      <c r="B69" s="1682"/>
      <c r="C69" s="1129">
        <f>SUM(C63:C68)</f>
        <v>1359</v>
      </c>
      <c r="D69" s="1130">
        <f>SUM(D63:D68)</f>
        <v>1068</v>
      </c>
      <c r="E69" s="1131">
        <f aca="true" t="shared" si="12" ref="E69:E134">+D69/C69*100</f>
        <v>78.58719646799118</v>
      </c>
      <c r="F69" s="1129">
        <f>SUM(F63:F68)</f>
        <v>1648</v>
      </c>
      <c r="G69" s="1130">
        <f>SUM(G63:G68)</f>
        <v>1232</v>
      </c>
      <c r="H69" s="1066">
        <f aca="true" t="shared" si="13" ref="H69:H78">+G69/F69*100</f>
        <v>74.75728155339806</v>
      </c>
      <c r="I69" s="1301">
        <f>SUM(I63:I68)</f>
        <v>135</v>
      </c>
      <c r="J69" s="64">
        <f>SUM(J63:J68)</f>
        <v>85</v>
      </c>
      <c r="K69" s="64">
        <f>SUM(K63:K68)</f>
        <v>0</v>
      </c>
      <c r="L69" s="1302">
        <f>SUM(L63:L68)</f>
        <v>220</v>
      </c>
    </row>
    <row r="70" spans="1:12" ht="12.75">
      <c r="A70" s="1118">
        <v>55</v>
      </c>
      <c r="B70" s="1140" t="s">
        <v>242</v>
      </c>
      <c r="C70" s="1345">
        <v>366</v>
      </c>
      <c r="D70" s="1346">
        <v>326</v>
      </c>
      <c r="E70" s="980">
        <f t="shared" si="0"/>
        <v>89.07103825136612</v>
      </c>
      <c r="F70" s="1347">
        <v>361</v>
      </c>
      <c r="G70" s="1348">
        <v>342</v>
      </c>
      <c r="H70" s="990">
        <f t="shared" si="13"/>
        <v>94.73684210526315</v>
      </c>
      <c r="I70" s="1349">
        <v>20</v>
      </c>
      <c r="J70" s="1350">
        <v>7</v>
      </c>
      <c r="K70" s="1350">
        <v>0</v>
      </c>
      <c r="L70" s="631">
        <f>SUM(I70:K70)</f>
        <v>27</v>
      </c>
    </row>
    <row r="71" spans="1:12" ht="12.75">
      <c r="A71" s="1119">
        <v>56</v>
      </c>
      <c r="B71" s="1141" t="s">
        <v>243</v>
      </c>
      <c r="C71" s="1195">
        <v>120</v>
      </c>
      <c r="D71" s="75">
        <v>110</v>
      </c>
      <c r="E71" s="980">
        <f t="shared" si="0"/>
        <v>91.66666666666666</v>
      </c>
      <c r="F71" s="1351">
        <v>107</v>
      </c>
      <c r="G71" s="1352">
        <v>107</v>
      </c>
      <c r="H71" s="990">
        <f t="shared" si="13"/>
        <v>100</v>
      </c>
      <c r="I71" s="1353">
        <v>0</v>
      </c>
      <c r="J71" s="1354">
        <v>0</v>
      </c>
      <c r="K71" s="1354">
        <v>0</v>
      </c>
      <c r="L71" s="354">
        <f>SUM(I71:K71)</f>
        <v>0</v>
      </c>
    </row>
    <row r="72" spans="1:12" ht="12" customHeight="1">
      <c r="A72" s="1119">
        <v>57</v>
      </c>
      <c r="B72" s="1141" t="s">
        <v>199</v>
      </c>
      <c r="C72" s="365">
        <v>94</v>
      </c>
      <c r="D72" s="171">
        <v>94</v>
      </c>
      <c r="E72" s="980">
        <f t="shared" si="0"/>
        <v>100</v>
      </c>
      <c r="F72" s="1351">
        <v>100</v>
      </c>
      <c r="G72" s="1352">
        <v>94</v>
      </c>
      <c r="H72" s="990">
        <f t="shared" si="13"/>
        <v>94</v>
      </c>
      <c r="I72" s="1353">
        <v>0</v>
      </c>
      <c r="J72" s="1354">
        <v>0</v>
      </c>
      <c r="K72" s="1354">
        <v>0</v>
      </c>
      <c r="L72" s="354">
        <f>SUM(I72:K72)</f>
        <v>0</v>
      </c>
    </row>
    <row r="73" spans="1:12" ht="13.5" customHeight="1" thickBot="1">
      <c r="A73" s="1123">
        <v>58</v>
      </c>
      <c r="B73" s="1142" t="s">
        <v>244</v>
      </c>
      <c r="C73" s="1355">
        <v>155</v>
      </c>
      <c r="D73" s="1356">
        <v>149</v>
      </c>
      <c r="E73" s="980">
        <f>+D73/C73*100</f>
        <v>96.12903225806451</v>
      </c>
      <c r="F73" s="1357">
        <v>200</v>
      </c>
      <c r="G73" s="1358">
        <v>197</v>
      </c>
      <c r="H73" s="990">
        <f t="shared" si="13"/>
        <v>98.5</v>
      </c>
      <c r="I73" s="1359">
        <v>2</v>
      </c>
      <c r="J73" s="1360">
        <v>1</v>
      </c>
      <c r="K73" s="1360">
        <v>2</v>
      </c>
      <c r="L73" s="201">
        <f>SUM(I73:K73)</f>
        <v>5</v>
      </c>
    </row>
    <row r="74" spans="1:12" ht="13.5" thickBot="1">
      <c r="A74" s="1681" t="s">
        <v>245</v>
      </c>
      <c r="B74" s="1682"/>
      <c r="C74" s="1129">
        <f>SUM(C70:C73)</f>
        <v>735</v>
      </c>
      <c r="D74" s="1130">
        <f>SUM(D70:D73)</f>
        <v>679</v>
      </c>
      <c r="E74" s="1131">
        <f t="shared" si="12"/>
        <v>92.38095238095238</v>
      </c>
      <c r="F74" s="1129">
        <f>SUM(F70:F73)</f>
        <v>768</v>
      </c>
      <c r="G74" s="1130">
        <f>SUM(G70:G73)</f>
        <v>740</v>
      </c>
      <c r="H74" s="1066">
        <f t="shared" si="13"/>
        <v>96.35416666666666</v>
      </c>
      <c r="I74" s="1303">
        <f>SUM(I70:I73)</f>
        <v>22</v>
      </c>
      <c r="J74" s="1304">
        <f>SUM(J70:J73)</f>
        <v>8</v>
      </c>
      <c r="K74" s="1304">
        <f>SUM(K70:K73)</f>
        <v>2</v>
      </c>
      <c r="L74" s="490">
        <f>SUM(L70:L73)</f>
        <v>32</v>
      </c>
    </row>
    <row r="75" spans="1:12" ht="12.75">
      <c r="A75" s="1118">
        <v>59</v>
      </c>
      <c r="B75" s="1140" t="s">
        <v>246</v>
      </c>
      <c r="C75" s="13">
        <v>73</v>
      </c>
      <c r="D75" s="752">
        <v>72</v>
      </c>
      <c r="E75" s="980">
        <f t="shared" si="12"/>
        <v>98.63013698630137</v>
      </c>
      <c r="F75" s="1150">
        <v>83</v>
      </c>
      <c r="G75" s="1151">
        <v>82</v>
      </c>
      <c r="H75" s="990">
        <f t="shared" si="13"/>
        <v>98.79518072289156</v>
      </c>
      <c r="I75" s="1152">
        <v>0</v>
      </c>
      <c r="J75" s="1153">
        <v>0</v>
      </c>
      <c r="K75" s="1154">
        <v>0</v>
      </c>
      <c r="L75" s="431">
        <f>SUM(I75:K75)</f>
        <v>0</v>
      </c>
    </row>
    <row r="76" spans="1:12" ht="12" customHeight="1">
      <c r="A76" s="1119">
        <v>60</v>
      </c>
      <c r="B76" s="1141" t="s">
        <v>161</v>
      </c>
      <c r="C76" s="361">
        <v>331</v>
      </c>
      <c r="D76" s="76">
        <v>293</v>
      </c>
      <c r="E76" s="980">
        <f t="shared" si="12"/>
        <v>88.51963746223565</v>
      </c>
      <c r="F76" s="780">
        <v>397</v>
      </c>
      <c r="G76" s="190">
        <v>384</v>
      </c>
      <c r="H76" s="990">
        <f t="shared" si="13"/>
        <v>96.72544080604534</v>
      </c>
      <c r="I76" s="764">
        <v>0</v>
      </c>
      <c r="J76" s="288">
        <v>5</v>
      </c>
      <c r="K76" s="882">
        <v>0</v>
      </c>
      <c r="L76" s="354">
        <f>SUM(I76:K76)</f>
        <v>5</v>
      </c>
    </row>
    <row r="77" spans="1:12" ht="12" customHeight="1" thickBot="1">
      <c r="A77" s="1123">
        <v>61</v>
      </c>
      <c r="B77" s="1142" t="s">
        <v>247</v>
      </c>
      <c r="C77" s="1155">
        <v>180</v>
      </c>
      <c r="D77" s="786">
        <v>152</v>
      </c>
      <c r="E77" s="980">
        <f t="shared" si="12"/>
        <v>84.44444444444444</v>
      </c>
      <c r="F77" s="1361">
        <v>192</v>
      </c>
      <c r="G77" s="1362">
        <v>161</v>
      </c>
      <c r="H77" s="1040">
        <f t="shared" si="13"/>
        <v>83.85416666666666</v>
      </c>
      <c r="I77" s="887">
        <v>11</v>
      </c>
      <c r="J77" s="888">
        <v>7</v>
      </c>
      <c r="K77" s="1156">
        <v>0</v>
      </c>
      <c r="L77" s="197">
        <f>SUM(I77:K77)</f>
        <v>18</v>
      </c>
    </row>
    <row r="78" spans="1:12" ht="13.5" thickBot="1">
      <c r="A78" s="1681" t="s">
        <v>248</v>
      </c>
      <c r="B78" s="1682"/>
      <c r="C78" s="1129">
        <f>SUM(C75:C77)</f>
        <v>584</v>
      </c>
      <c r="D78" s="1130">
        <f>SUM(D75:D77)</f>
        <v>517</v>
      </c>
      <c r="E78" s="1131">
        <f t="shared" si="12"/>
        <v>88.52739726027397</v>
      </c>
      <c r="F78" s="1129">
        <f>SUM(F75:F77)</f>
        <v>672</v>
      </c>
      <c r="G78" s="1130">
        <f>SUM(G75:G77)</f>
        <v>627</v>
      </c>
      <c r="H78" s="1066">
        <f t="shared" si="13"/>
        <v>93.30357142857143</v>
      </c>
      <c r="I78" s="379">
        <f>SUM(I75:I77)</f>
        <v>11</v>
      </c>
      <c r="J78" s="120">
        <f>SUM(J75:J77)</f>
        <v>12</v>
      </c>
      <c r="K78" s="120">
        <f>SUM(K75:K77)</f>
        <v>0</v>
      </c>
      <c r="L78" s="220">
        <f>SUM(L75:L77)</f>
        <v>23</v>
      </c>
    </row>
    <row r="79" spans="1:12" ht="12.75">
      <c r="A79" s="1118">
        <v>62</v>
      </c>
      <c r="B79" s="703" t="s">
        <v>249</v>
      </c>
      <c r="C79" s="233">
        <v>150</v>
      </c>
      <c r="D79" s="47">
        <v>110</v>
      </c>
      <c r="E79" s="980">
        <f t="shared" si="12"/>
        <v>73.33333333333333</v>
      </c>
      <c r="F79" s="233">
        <v>163</v>
      </c>
      <c r="G79" s="47">
        <v>162</v>
      </c>
      <c r="H79" s="995">
        <f aca="true" t="shared" si="14" ref="H79:H88">+G79/F79*100</f>
        <v>99.38650306748467</v>
      </c>
      <c r="I79" s="699">
        <v>40</v>
      </c>
      <c r="J79" s="47">
        <v>3</v>
      </c>
      <c r="K79" s="1152"/>
      <c r="L79" s="431">
        <f aca="true" t="shared" si="15" ref="L79:L94">SUM(I79:K79)</f>
        <v>43</v>
      </c>
    </row>
    <row r="80" spans="1:12" ht="12.75">
      <c r="A80" s="1119">
        <v>63</v>
      </c>
      <c r="B80" s="350" t="s">
        <v>594</v>
      </c>
      <c r="C80" s="56">
        <v>175</v>
      </c>
      <c r="D80" s="6">
        <v>160</v>
      </c>
      <c r="E80" s="980">
        <f t="shared" si="12"/>
        <v>91.42857142857143</v>
      </c>
      <c r="F80" s="56">
        <v>207</v>
      </c>
      <c r="G80" s="6">
        <v>207</v>
      </c>
      <c r="H80" s="990">
        <f t="shared" si="14"/>
        <v>100</v>
      </c>
      <c r="I80" s="764"/>
      <c r="J80" s="764"/>
      <c r="K80" s="764"/>
      <c r="L80" s="354">
        <f t="shared" si="15"/>
        <v>0</v>
      </c>
    </row>
    <row r="81" spans="1:12" ht="12.75">
      <c r="A81" s="1119">
        <v>64</v>
      </c>
      <c r="B81" s="350" t="s">
        <v>254</v>
      </c>
      <c r="C81" s="56">
        <v>151</v>
      </c>
      <c r="D81" s="6">
        <v>113</v>
      </c>
      <c r="E81" s="980">
        <f t="shared" si="12"/>
        <v>74.83443708609272</v>
      </c>
      <c r="F81" s="56">
        <v>111</v>
      </c>
      <c r="G81" s="6">
        <v>109</v>
      </c>
      <c r="H81" s="990">
        <f t="shared" si="14"/>
        <v>98.1981981981982</v>
      </c>
      <c r="I81" s="764"/>
      <c r="J81" s="764"/>
      <c r="K81" s="764"/>
      <c r="L81" s="354">
        <f t="shared" si="15"/>
        <v>0</v>
      </c>
    </row>
    <row r="82" spans="1:12" ht="12.75">
      <c r="A82" s="1119">
        <v>65</v>
      </c>
      <c r="B82" s="350" t="s">
        <v>250</v>
      </c>
      <c r="C82" s="56">
        <v>73</v>
      </c>
      <c r="D82" s="6">
        <v>54</v>
      </c>
      <c r="E82" s="980">
        <f t="shared" si="12"/>
        <v>73.97260273972603</v>
      </c>
      <c r="F82" s="56">
        <v>84</v>
      </c>
      <c r="G82" s="6">
        <v>84</v>
      </c>
      <c r="H82" s="990">
        <f t="shared" si="14"/>
        <v>100</v>
      </c>
      <c r="I82" s="764"/>
      <c r="J82" s="764"/>
      <c r="K82" s="764"/>
      <c r="L82" s="354">
        <f t="shared" si="15"/>
        <v>0</v>
      </c>
    </row>
    <row r="83" spans="1:12" ht="12.75" customHeight="1">
      <c r="A83" s="1119">
        <v>66</v>
      </c>
      <c r="B83" s="350" t="s">
        <v>593</v>
      </c>
      <c r="C83" s="56">
        <v>95</v>
      </c>
      <c r="D83" s="6">
        <v>80</v>
      </c>
      <c r="E83" s="980">
        <f t="shared" si="12"/>
        <v>84.21052631578947</v>
      </c>
      <c r="F83" s="56">
        <v>112</v>
      </c>
      <c r="G83" s="6">
        <v>95</v>
      </c>
      <c r="H83" s="990">
        <f t="shared" si="14"/>
        <v>84.82142857142857</v>
      </c>
      <c r="I83" s="764">
        <v>1</v>
      </c>
      <c r="J83" s="764"/>
      <c r="K83" s="764"/>
      <c r="L83" s="354">
        <f t="shared" si="15"/>
        <v>1</v>
      </c>
    </row>
    <row r="84" spans="1:12" ht="12.75">
      <c r="A84" s="1119">
        <v>67</v>
      </c>
      <c r="B84" s="350" t="s">
        <v>251</v>
      </c>
      <c r="C84" s="56">
        <v>211</v>
      </c>
      <c r="D84" s="6">
        <v>211</v>
      </c>
      <c r="E84" s="980">
        <f t="shared" si="12"/>
        <v>100</v>
      </c>
      <c r="F84" s="56">
        <v>225</v>
      </c>
      <c r="G84" s="6">
        <v>225</v>
      </c>
      <c r="H84" s="990">
        <f t="shared" si="14"/>
        <v>100</v>
      </c>
      <c r="I84" s="764"/>
      <c r="J84" s="764"/>
      <c r="K84" s="764"/>
      <c r="L84" s="354">
        <f t="shared" si="15"/>
        <v>0</v>
      </c>
    </row>
    <row r="85" spans="1:12" ht="12.75">
      <c r="A85" s="1119">
        <v>68</v>
      </c>
      <c r="B85" s="350" t="s">
        <v>252</v>
      </c>
      <c r="C85" s="56">
        <v>170</v>
      </c>
      <c r="D85" s="6">
        <v>110</v>
      </c>
      <c r="E85" s="980">
        <f t="shared" si="12"/>
        <v>64.70588235294117</v>
      </c>
      <c r="F85" s="56">
        <v>165</v>
      </c>
      <c r="G85" s="6">
        <v>159</v>
      </c>
      <c r="H85" s="990">
        <f t="shared" si="14"/>
        <v>96.36363636363636</v>
      </c>
      <c r="I85" s="700"/>
      <c r="J85" s="764">
        <v>6</v>
      </c>
      <c r="K85" s="764"/>
      <c r="L85" s="354">
        <f t="shared" si="15"/>
        <v>6</v>
      </c>
    </row>
    <row r="86" spans="1:12" ht="12.75">
      <c r="A86" s="1119">
        <v>69</v>
      </c>
      <c r="B86" s="350" t="s">
        <v>162</v>
      </c>
      <c r="C86" s="56">
        <v>320</v>
      </c>
      <c r="D86" s="6">
        <v>318</v>
      </c>
      <c r="E86" s="980">
        <f t="shared" si="12"/>
        <v>99.375</v>
      </c>
      <c r="F86" s="56">
        <v>340</v>
      </c>
      <c r="G86" s="6">
        <v>338</v>
      </c>
      <c r="H86" s="990">
        <f t="shared" si="14"/>
        <v>99.41176470588235</v>
      </c>
      <c r="I86" s="764"/>
      <c r="J86" s="764"/>
      <c r="K86" s="764"/>
      <c r="L86" s="354">
        <f t="shared" si="15"/>
        <v>0</v>
      </c>
    </row>
    <row r="87" spans="1:12" ht="12.75">
      <c r="A87" s="1119">
        <v>70</v>
      </c>
      <c r="B87" s="350" t="s">
        <v>253</v>
      </c>
      <c r="C87" s="56">
        <v>293</v>
      </c>
      <c r="D87" s="6">
        <v>235</v>
      </c>
      <c r="E87" s="980">
        <f t="shared" si="12"/>
        <v>80.2047781569966</v>
      </c>
      <c r="F87" s="56">
        <v>289</v>
      </c>
      <c r="G87" s="6">
        <v>280</v>
      </c>
      <c r="H87" s="990">
        <f t="shared" si="14"/>
        <v>96.88581314878893</v>
      </c>
      <c r="I87" s="700">
        <v>30</v>
      </c>
      <c r="J87" s="764">
        <v>2</v>
      </c>
      <c r="K87" s="764"/>
      <c r="L87" s="354">
        <f t="shared" si="15"/>
        <v>32</v>
      </c>
    </row>
    <row r="88" spans="1:12" ht="13.5" thickBot="1">
      <c r="A88" s="1123">
        <v>71</v>
      </c>
      <c r="B88" s="645" t="s">
        <v>163</v>
      </c>
      <c r="C88" s="229">
        <v>583</v>
      </c>
      <c r="D88" s="53">
        <v>563</v>
      </c>
      <c r="E88" s="980">
        <f t="shared" si="12"/>
        <v>96.56946826758147</v>
      </c>
      <c r="F88" s="229">
        <v>628</v>
      </c>
      <c r="G88" s="53">
        <v>620</v>
      </c>
      <c r="H88" s="997">
        <f t="shared" si="14"/>
        <v>98.72611464968153</v>
      </c>
      <c r="I88" s="887"/>
      <c r="J88" s="887"/>
      <c r="K88" s="887"/>
      <c r="L88" s="197">
        <f t="shared" si="15"/>
        <v>0</v>
      </c>
    </row>
    <row r="89" spans="1:12" ht="13.5" thickBot="1">
      <c r="A89" s="1681" t="s">
        <v>255</v>
      </c>
      <c r="B89" s="1682"/>
      <c r="C89" s="1157">
        <f>SUM(C79:C88)</f>
        <v>2221</v>
      </c>
      <c r="D89" s="1158">
        <f>SUM(D79:D88)</f>
        <v>1954</v>
      </c>
      <c r="E89" s="1159">
        <f t="shared" si="12"/>
        <v>87.9783881134624</v>
      </c>
      <c r="F89" s="1157">
        <f>SUM(F79:F88)</f>
        <v>2324</v>
      </c>
      <c r="G89" s="1158">
        <f>SUM(G79:G88)</f>
        <v>2279</v>
      </c>
      <c r="H89" s="1066">
        <f aca="true" t="shared" si="16" ref="H89:H94">+G89/F89*100</f>
        <v>98.06368330464717</v>
      </c>
      <c r="I89" s="1160">
        <f>SUM(I79:I88)</f>
        <v>71</v>
      </c>
      <c r="J89" s="1158">
        <f>SUM(J79:J88)</f>
        <v>11</v>
      </c>
      <c r="K89" s="1158">
        <f>SUM(K79:K88)</f>
        <v>0</v>
      </c>
      <c r="L89" s="1161">
        <f>SUM(L79:L88)</f>
        <v>82</v>
      </c>
    </row>
    <row r="90" spans="1:12" ht="12.75">
      <c r="A90" s="1118">
        <v>72</v>
      </c>
      <c r="B90" s="703" t="s">
        <v>164</v>
      </c>
      <c r="C90" s="233">
        <v>950</v>
      </c>
      <c r="D90" s="47">
        <v>738</v>
      </c>
      <c r="E90" s="980">
        <f>+D90/C90*100</f>
        <v>77.6842105263158</v>
      </c>
      <c r="F90" s="233">
        <v>1016</v>
      </c>
      <c r="G90" s="47">
        <v>920</v>
      </c>
      <c r="H90" s="995">
        <f t="shared" si="16"/>
        <v>90.5511811023622</v>
      </c>
      <c r="I90" s="699">
        <v>3</v>
      </c>
      <c r="J90" s="699">
        <v>1</v>
      </c>
      <c r="K90" s="699">
        <v>1</v>
      </c>
      <c r="L90" s="431">
        <f t="shared" si="15"/>
        <v>5</v>
      </c>
    </row>
    <row r="91" spans="1:12" ht="14.25" customHeight="1">
      <c r="A91" s="1119">
        <v>73</v>
      </c>
      <c r="B91" s="1166" t="s">
        <v>596</v>
      </c>
      <c r="C91" s="56">
        <v>345</v>
      </c>
      <c r="D91" s="6">
        <v>341</v>
      </c>
      <c r="E91" s="980">
        <f>+D91/C91*100</f>
        <v>98.84057971014492</v>
      </c>
      <c r="F91" s="56">
        <v>400</v>
      </c>
      <c r="G91" s="6">
        <v>350</v>
      </c>
      <c r="H91" s="990">
        <f t="shared" si="16"/>
        <v>87.5</v>
      </c>
      <c r="I91" s="700">
        <v>1</v>
      </c>
      <c r="J91" s="700">
        <v>1</v>
      </c>
      <c r="K91" s="700">
        <v>0</v>
      </c>
      <c r="L91" s="354">
        <f t="shared" si="15"/>
        <v>2</v>
      </c>
    </row>
    <row r="92" spans="1:12" ht="12.75">
      <c r="A92" s="1119">
        <v>74</v>
      </c>
      <c r="B92" s="1141" t="s">
        <v>257</v>
      </c>
      <c r="C92" s="56">
        <v>273</v>
      </c>
      <c r="D92" s="6">
        <v>236</v>
      </c>
      <c r="E92" s="980">
        <f>+D92/C92*100</f>
        <v>86.44688644688645</v>
      </c>
      <c r="F92" s="56">
        <v>280</v>
      </c>
      <c r="G92" s="6">
        <v>269</v>
      </c>
      <c r="H92" s="990">
        <f t="shared" si="16"/>
        <v>96.07142857142857</v>
      </c>
      <c r="I92" s="700">
        <v>1</v>
      </c>
      <c r="J92" s="700">
        <v>1</v>
      </c>
      <c r="K92" s="700">
        <v>14</v>
      </c>
      <c r="L92" s="354">
        <f t="shared" si="15"/>
        <v>16</v>
      </c>
    </row>
    <row r="93" spans="1:12" ht="13.5" thickBot="1">
      <c r="A93" s="1123">
        <v>75</v>
      </c>
      <c r="B93" s="704" t="s">
        <v>165</v>
      </c>
      <c r="C93" s="229">
        <v>127</v>
      </c>
      <c r="D93" s="53">
        <v>127</v>
      </c>
      <c r="E93" s="980">
        <f>+D93/C93*100</f>
        <v>100</v>
      </c>
      <c r="F93" s="229">
        <v>163</v>
      </c>
      <c r="G93" s="53">
        <v>163</v>
      </c>
      <c r="H93" s="997">
        <f t="shared" si="16"/>
        <v>100</v>
      </c>
      <c r="I93" s="839">
        <v>1</v>
      </c>
      <c r="J93" s="839">
        <v>1</v>
      </c>
      <c r="K93" s="839">
        <v>1</v>
      </c>
      <c r="L93" s="197">
        <f t="shared" si="15"/>
        <v>3</v>
      </c>
    </row>
    <row r="94" spans="1:12" ht="13.5" thickBot="1">
      <c r="A94" s="1681" t="s">
        <v>258</v>
      </c>
      <c r="B94" s="1682"/>
      <c r="C94" s="1129">
        <f>SUM(C90:C93)</f>
        <v>1695</v>
      </c>
      <c r="D94" s="1130">
        <f>SUM(D90:D93)</f>
        <v>1442</v>
      </c>
      <c r="E94" s="1131">
        <f t="shared" si="12"/>
        <v>85.07374631268436</v>
      </c>
      <c r="F94" s="1129">
        <f>SUM(F90:F93)</f>
        <v>1859</v>
      </c>
      <c r="G94" s="1130">
        <f>SUM(G90:G93)</f>
        <v>1702</v>
      </c>
      <c r="H94" s="1066">
        <f t="shared" si="16"/>
        <v>91.55459924690695</v>
      </c>
      <c r="I94" s="1132">
        <f>SUM(I90:I93)</f>
        <v>6</v>
      </c>
      <c r="J94" s="1130">
        <f>SUM(J90:J93)</f>
        <v>4</v>
      </c>
      <c r="K94" s="1130">
        <f>SUM(K90:K93)</f>
        <v>16</v>
      </c>
      <c r="L94" s="1164">
        <f t="shared" si="15"/>
        <v>26</v>
      </c>
    </row>
    <row r="95" spans="1:12" ht="12.75">
      <c r="A95" s="1118">
        <v>76</v>
      </c>
      <c r="B95" s="1167" t="s">
        <v>182</v>
      </c>
      <c r="C95" s="233">
        <v>950</v>
      </c>
      <c r="D95" s="47">
        <v>783</v>
      </c>
      <c r="E95" s="1162">
        <f t="shared" si="12"/>
        <v>82.42105263157895</v>
      </c>
      <c r="F95" s="1163">
        <v>1100</v>
      </c>
      <c r="G95" s="47">
        <v>1006</v>
      </c>
      <c r="H95" s="1067">
        <f aca="true" t="shared" si="17" ref="H95:H115">+G95/F95*100</f>
        <v>91.45454545454545</v>
      </c>
      <c r="I95" s="828"/>
      <c r="J95" s="765"/>
      <c r="K95" s="766"/>
      <c r="L95" s="431">
        <f aca="true" t="shared" si="18" ref="L95:L120">SUM(I95:K95)</f>
        <v>0</v>
      </c>
    </row>
    <row r="96" spans="1:12" ht="12.75">
      <c r="A96" s="1119">
        <v>77</v>
      </c>
      <c r="B96" s="1168" t="s">
        <v>259</v>
      </c>
      <c r="C96" s="422">
        <v>175</v>
      </c>
      <c r="D96" s="77">
        <v>169</v>
      </c>
      <c r="E96" s="1060">
        <f t="shared" si="12"/>
        <v>96.57142857142857</v>
      </c>
      <c r="F96" s="422">
        <v>183</v>
      </c>
      <c r="G96" s="77">
        <v>183</v>
      </c>
      <c r="H96" s="996">
        <f t="shared" si="17"/>
        <v>100</v>
      </c>
      <c r="I96" s="829"/>
      <c r="J96" s="767"/>
      <c r="K96" s="768"/>
      <c r="L96" s="354">
        <f t="shared" si="18"/>
        <v>0</v>
      </c>
    </row>
    <row r="97" spans="1:12" ht="12.75">
      <c r="A97" s="1119">
        <v>78</v>
      </c>
      <c r="B97" s="1168" t="s">
        <v>261</v>
      </c>
      <c r="C97" s="422">
        <v>220</v>
      </c>
      <c r="D97" s="77">
        <v>196</v>
      </c>
      <c r="E97" s="1060">
        <f t="shared" si="12"/>
        <v>89.0909090909091</v>
      </c>
      <c r="F97" s="422">
        <v>202</v>
      </c>
      <c r="G97" s="77">
        <v>202</v>
      </c>
      <c r="H97" s="996">
        <f t="shared" si="17"/>
        <v>100</v>
      </c>
      <c r="I97" s="829"/>
      <c r="J97" s="767"/>
      <c r="K97" s="768"/>
      <c r="L97" s="354">
        <f t="shared" si="18"/>
        <v>0</v>
      </c>
    </row>
    <row r="98" spans="1:12" ht="12.75">
      <c r="A98" s="1119">
        <v>79</v>
      </c>
      <c r="B98" s="1168" t="s">
        <v>260</v>
      </c>
      <c r="C98" s="56">
        <v>1654</v>
      </c>
      <c r="D98" s="6">
        <v>779</v>
      </c>
      <c r="E98" s="1060">
        <f t="shared" si="12"/>
        <v>47.09794437726723</v>
      </c>
      <c r="F98" s="56">
        <v>1483</v>
      </c>
      <c r="G98" s="6">
        <v>1267</v>
      </c>
      <c r="H98" s="996">
        <f t="shared" si="17"/>
        <v>85.43492919757249</v>
      </c>
      <c r="I98" s="699">
        <v>99</v>
      </c>
      <c r="J98" s="47">
        <v>71</v>
      </c>
      <c r="K98" s="72">
        <v>53</v>
      </c>
      <c r="L98" s="354">
        <f t="shared" si="18"/>
        <v>223</v>
      </c>
    </row>
    <row r="99" spans="1:12" ht="13.5" thickBot="1">
      <c r="A99" s="1123">
        <v>80</v>
      </c>
      <c r="B99" s="1169" t="s">
        <v>262</v>
      </c>
      <c r="C99" s="229">
        <v>460</v>
      </c>
      <c r="D99" s="53">
        <v>370</v>
      </c>
      <c r="E99" s="1060">
        <f t="shared" si="12"/>
        <v>80.43478260869566</v>
      </c>
      <c r="F99" s="229">
        <v>470</v>
      </c>
      <c r="G99" s="53">
        <v>302</v>
      </c>
      <c r="H99" s="1068">
        <f t="shared" si="17"/>
        <v>64.25531914893618</v>
      </c>
      <c r="I99" s="839"/>
      <c r="J99" s="53"/>
      <c r="K99" s="53"/>
      <c r="L99" s="197">
        <f t="shared" si="18"/>
        <v>0</v>
      </c>
    </row>
    <row r="100" spans="1:12" ht="13.5" thickBot="1">
      <c r="A100" s="1681" t="s">
        <v>263</v>
      </c>
      <c r="B100" s="1682"/>
      <c r="C100" s="1129">
        <f>SUM(C95:C99)</f>
        <v>3459</v>
      </c>
      <c r="D100" s="1130">
        <f>SUM(D95:D99)</f>
        <v>2297</v>
      </c>
      <c r="E100" s="1131">
        <f>+D100/C100*100</f>
        <v>66.40647586007516</v>
      </c>
      <c r="F100" s="1129">
        <f>SUM(F95:F99)</f>
        <v>3438</v>
      </c>
      <c r="G100" s="1130">
        <f>SUM(G95:G99)</f>
        <v>2960</v>
      </c>
      <c r="H100" s="1066">
        <f>+G100/F100*100</f>
        <v>86.09656777196044</v>
      </c>
      <c r="I100" s="1132">
        <f>SUM(I95:I99)</f>
        <v>99</v>
      </c>
      <c r="J100" s="1130">
        <f>SUM(J95:J99)</f>
        <v>71</v>
      </c>
      <c r="K100" s="1130">
        <f>SUM(K95:K99)</f>
        <v>53</v>
      </c>
      <c r="L100" s="1133">
        <f>SUM(L95:L99)</f>
        <v>223</v>
      </c>
    </row>
    <row r="101" spans="1:12" ht="12.75">
      <c r="A101" s="1118">
        <v>81</v>
      </c>
      <c r="B101" s="703" t="s">
        <v>201</v>
      </c>
      <c r="C101" s="233">
        <v>165</v>
      </c>
      <c r="D101" s="47">
        <v>160</v>
      </c>
      <c r="E101" s="1060">
        <f t="shared" si="12"/>
        <v>96.96969696969697</v>
      </c>
      <c r="F101" s="233">
        <v>186</v>
      </c>
      <c r="G101" s="47">
        <v>184</v>
      </c>
      <c r="H101" s="1067">
        <f t="shared" si="17"/>
        <v>98.9247311827957</v>
      </c>
      <c r="I101" s="828"/>
      <c r="J101" s="47">
        <v>7</v>
      </c>
      <c r="K101" s="828"/>
      <c r="L101" s="431">
        <f t="shared" si="18"/>
        <v>7</v>
      </c>
    </row>
    <row r="102" spans="1:12" ht="12.75">
      <c r="A102" s="1119">
        <v>82</v>
      </c>
      <c r="B102" s="350" t="s">
        <v>264</v>
      </c>
      <c r="C102" s="56">
        <v>96</v>
      </c>
      <c r="D102" s="6">
        <v>92</v>
      </c>
      <c r="E102" s="1060">
        <f t="shared" si="12"/>
        <v>95.83333333333334</v>
      </c>
      <c r="F102" s="56">
        <v>114</v>
      </c>
      <c r="G102" s="6">
        <v>113</v>
      </c>
      <c r="H102" s="996">
        <f t="shared" si="17"/>
        <v>99.12280701754386</v>
      </c>
      <c r="I102" s="829">
        <v>3</v>
      </c>
      <c r="J102" s="829">
        <v>2</v>
      </c>
      <c r="K102" s="829">
        <v>1</v>
      </c>
      <c r="L102" s="354">
        <f t="shared" si="18"/>
        <v>6</v>
      </c>
    </row>
    <row r="103" spans="1:12" ht="12.75">
      <c r="A103" s="1119">
        <v>83</v>
      </c>
      <c r="B103" s="350" t="s">
        <v>265</v>
      </c>
      <c r="C103" s="56">
        <v>953</v>
      </c>
      <c r="D103" s="6">
        <v>471</v>
      </c>
      <c r="E103" s="1060">
        <f t="shared" si="12"/>
        <v>49.422875131164744</v>
      </c>
      <c r="F103" s="56">
        <v>1107</v>
      </c>
      <c r="G103" s="6">
        <v>656</v>
      </c>
      <c r="H103" s="996">
        <f t="shared" si="17"/>
        <v>59.25925925925925</v>
      </c>
      <c r="I103" s="700">
        <v>275</v>
      </c>
      <c r="J103" s="6">
        <v>21</v>
      </c>
      <c r="K103" s="829">
        <v>10</v>
      </c>
      <c r="L103" s="354">
        <f t="shared" si="18"/>
        <v>306</v>
      </c>
    </row>
    <row r="104" spans="1:12" ht="12.75">
      <c r="A104" s="1119">
        <v>84</v>
      </c>
      <c r="B104" s="350" t="s">
        <v>266</v>
      </c>
      <c r="C104" s="56">
        <v>240</v>
      </c>
      <c r="D104" s="6">
        <v>236</v>
      </c>
      <c r="E104" s="1060">
        <f t="shared" si="12"/>
        <v>98.33333333333333</v>
      </c>
      <c r="F104" s="56">
        <v>266</v>
      </c>
      <c r="G104" s="6">
        <v>247</v>
      </c>
      <c r="H104" s="996">
        <f t="shared" si="17"/>
        <v>92.85714285714286</v>
      </c>
      <c r="I104" s="700"/>
      <c r="J104" s="6">
        <v>10</v>
      </c>
      <c r="K104" s="54"/>
      <c r="L104" s="354">
        <f t="shared" si="18"/>
        <v>10</v>
      </c>
    </row>
    <row r="105" spans="1:12" ht="12.75">
      <c r="A105" s="1119">
        <v>85</v>
      </c>
      <c r="B105" s="350" t="s">
        <v>267</v>
      </c>
      <c r="C105" s="56">
        <v>42</v>
      </c>
      <c r="D105" s="6">
        <v>33</v>
      </c>
      <c r="E105" s="1060">
        <f t="shared" si="12"/>
        <v>78.57142857142857</v>
      </c>
      <c r="F105" s="56">
        <v>59</v>
      </c>
      <c r="G105" s="6">
        <v>54</v>
      </c>
      <c r="H105" s="996">
        <f t="shared" si="17"/>
        <v>91.52542372881356</v>
      </c>
      <c r="I105" s="700"/>
      <c r="J105" s="6"/>
      <c r="K105" s="829"/>
      <c r="L105" s="354">
        <f t="shared" si="18"/>
        <v>0</v>
      </c>
    </row>
    <row r="106" spans="1:12" ht="13.5" thickBot="1">
      <c r="A106" s="1123">
        <v>86</v>
      </c>
      <c r="B106" s="645" t="s">
        <v>268</v>
      </c>
      <c r="C106" s="229">
        <v>120</v>
      </c>
      <c r="D106" s="53">
        <v>70</v>
      </c>
      <c r="E106" s="1060">
        <f t="shared" si="12"/>
        <v>58.333333333333336</v>
      </c>
      <c r="F106" s="229">
        <v>121</v>
      </c>
      <c r="G106" s="53">
        <v>121</v>
      </c>
      <c r="H106" s="1068">
        <f t="shared" si="17"/>
        <v>100</v>
      </c>
      <c r="I106" s="1170">
        <v>5</v>
      </c>
      <c r="J106" s="1171">
        <v>2</v>
      </c>
      <c r="K106" s="1172"/>
      <c r="L106" s="197">
        <f t="shared" si="18"/>
        <v>7</v>
      </c>
    </row>
    <row r="107" spans="1:12" ht="13.5" thickBot="1">
      <c r="A107" s="1681" t="s">
        <v>269</v>
      </c>
      <c r="B107" s="1682"/>
      <c r="C107" s="1129">
        <f>SUM(C101:C106)</f>
        <v>1616</v>
      </c>
      <c r="D107" s="1130">
        <f>SUM(D101:D106)</f>
        <v>1062</v>
      </c>
      <c r="E107" s="1131">
        <f>+D107/C107*100</f>
        <v>65.71782178217822</v>
      </c>
      <c r="F107" s="1129">
        <f>SUM(F101:F106)</f>
        <v>1853</v>
      </c>
      <c r="G107" s="1130">
        <f>SUM(G101:G106)</f>
        <v>1375</v>
      </c>
      <c r="H107" s="1066">
        <f>+G107/F107*100</f>
        <v>74.2039935240151</v>
      </c>
      <c r="I107" s="1132">
        <f>SUM(I101:I106)</f>
        <v>283</v>
      </c>
      <c r="J107" s="1130">
        <f>SUM(J101:J106)</f>
        <v>42</v>
      </c>
      <c r="K107" s="1130">
        <f>SUM(K101:K106)</f>
        <v>11</v>
      </c>
      <c r="L107" s="220">
        <f t="shared" si="18"/>
        <v>336</v>
      </c>
    </row>
    <row r="108" spans="1:12" ht="12.75">
      <c r="A108" s="1118">
        <v>87</v>
      </c>
      <c r="B108" s="703" t="s">
        <v>270</v>
      </c>
      <c r="C108" s="378">
        <v>375</v>
      </c>
      <c r="D108" s="151">
        <v>365</v>
      </c>
      <c r="E108" s="1162">
        <f t="shared" si="12"/>
        <v>97.33333333333334</v>
      </c>
      <c r="F108" s="1173">
        <v>360</v>
      </c>
      <c r="G108" s="1174">
        <v>310</v>
      </c>
      <c r="H108" s="1067">
        <f t="shared" si="17"/>
        <v>86.11111111111111</v>
      </c>
      <c r="I108" s="830">
        <v>15</v>
      </c>
      <c r="J108" s="792">
        <v>10</v>
      </c>
      <c r="K108" s="794">
        <v>8</v>
      </c>
      <c r="L108" s="431">
        <f t="shared" si="18"/>
        <v>33</v>
      </c>
    </row>
    <row r="109" spans="1:12" ht="12.75">
      <c r="A109" s="1119">
        <v>88</v>
      </c>
      <c r="B109" s="350" t="s">
        <v>184</v>
      </c>
      <c r="C109" s="250">
        <v>20</v>
      </c>
      <c r="D109" s="23">
        <v>10</v>
      </c>
      <c r="E109" s="1060">
        <f t="shared" si="12"/>
        <v>50</v>
      </c>
      <c r="F109" s="250">
        <v>34</v>
      </c>
      <c r="G109" s="23">
        <v>31</v>
      </c>
      <c r="H109" s="996">
        <f t="shared" si="17"/>
        <v>91.17647058823529</v>
      </c>
      <c r="I109" s="286">
        <v>5</v>
      </c>
      <c r="J109" s="151">
        <v>2</v>
      </c>
      <c r="K109" s="795">
        <v>5</v>
      </c>
      <c r="L109" s="354">
        <f t="shared" si="18"/>
        <v>12</v>
      </c>
    </row>
    <row r="110" spans="1:12" ht="12.75">
      <c r="A110" s="1119">
        <v>89</v>
      </c>
      <c r="B110" s="350" t="s">
        <v>271</v>
      </c>
      <c r="C110" s="250">
        <v>100</v>
      </c>
      <c r="D110" s="23">
        <v>91</v>
      </c>
      <c r="E110" s="1060">
        <f t="shared" si="12"/>
        <v>91</v>
      </c>
      <c r="F110" s="250">
        <v>100</v>
      </c>
      <c r="G110" s="23">
        <v>66</v>
      </c>
      <c r="H110" s="996">
        <f t="shared" si="17"/>
        <v>66</v>
      </c>
      <c r="I110" s="286">
        <v>18</v>
      </c>
      <c r="J110" s="151">
        <v>8</v>
      </c>
      <c r="K110" s="795">
        <v>26</v>
      </c>
      <c r="L110" s="354">
        <f t="shared" si="18"/>
        <v>52</v>
      </c>
    </row>
    <row r="111" spans="1:12" ht="12.75">
      <c r="A111" s="1119">
        <v>90</v>
      </c>
      <c r="B111" s="350" t="s">
        <v>272</v>
      </c>
      <c r="C111" s="250">
        <v>88</v>
      </c>
      <c r="D111" s="23">
        <v>48</v>
      </c>
      <c r="E111" s="1060">
        <f t="shared" si="12"/>
        <v>54.54545454545454</v>
      </c>
      <c r="F111" s="250">
        <v>88</v>
      </c>
      <c r="G111" s="23">
        <v>68</v>
      </c>
      <c r="H111" s="996">
        <f t="shared" si="17"/>
        <v>77.27272727272727</v>
      </c>
      <c r="I111" s="286">
        <v>25</v>
      </c>
      <c r="J111" s="151">
        <v>11</v>
      </c>
      <c r="K111" s="795">
        <v>0</v>
      </c>
      <c r="L111" s="354">
        <f t="shared" si="18"/>
        <v>36</v>
      </c>
    </row>
    <row r="112" spans="1:12" ht="12.75">
      <c r="A112" s="1119">
        <v>91</v>
      </c>
      <c r="B112" s="350" t="s">
        <v>166</v>
      </c>
      <c r="C112" s="250">
        <v>2490</v>
      </c>
      <c r="D112" s="23">
        <v>1910</v>
      </c>
      <c r="E112" s="1060">
        <f t="shared" si="12"/>
        <v>76.70682730923694</v>
      </c>
      <c r="F112" s="250">
        <v>2350</v>
      </c>
      <c r="G112" s="23">
        <v>2138</v>
      </c>
      <c r="H112" s="996">
        <f t="shared" si="17"/>
        <v>90.97872340425532</v>
      </c>
      <c r="I112" s="286">
        <v>374</v>
      </c>
      <c r="J112" s="151">
        <v>187</v>
      </c>
      <c r="K112" s="795"/>
      <c r="L112" s="354">
        <f t="shared" si="18"/>
        <v>561</v>
      </c>
    </row>
    <row r="113" spans="1:12" ht="12.75">
      <c r="A113" s="1119">
        <v>92</v>
      </c>
      <c r="B113" s="350" t="s">
        <v>273</v>
      </c>
      <c r="C113" s="250">
        <v>40</v>
      </c>
      <c r="D113" s="23">
        <v>35</v>
      </c>
      <c r="E113" s="1060">
        <f t="shared" si="12"/>
        <v>87.5</v>
      </c>
      <c r="F113" s="250">
        <v>42</v>
      </c>
      <c r="G113" s="23">
        <v>42</v>
      </c>
      <c r="H113" s="996">
        <f t="shared" si="17"/>
        <v>100</v>
      </c>
      <c r="I113" s="286">
        <v>7</v>
      </c>
      <c r="J113" s="151">
        <v>4</v>
      </c>
      <c r="K113" s="795"/>
      <c r="L113" s="354">
        <f t="shared" si="18"/>
        <v>11</v>
      </c>
    </row>
    <row r="114" spans="1:12" ht="15" customHeight="1">
      <c r="A114" s="1119">
        <v>93</v>
      </c>
      <c r="B114" s="350" t="s">
        <v>274</v>
      </c>
      <c r="C114" s="250">
        <v>63</v>
      </c>
      <c r="D114" s="23">
        <v>37</v>
      </c>
      <c r="E114" s="1060">
        <f t="shared" si="12"/>
        <v>58.730158730158735</v>
      </c>
      <c r="F114" s="250">
        <v>70</v>
      </c>
      <c r="G114" s="23">
        <v>66</v>
      </c>
      <c r="H114" s="996">
        <f t="shared" si="17"/>
        <v>94.28571428571428</v>
      </c>
      <c r="I114" s="211">
        <v>6</v>
      </c>
      <c r="J114" s="23">
        <v>0</v>
      </c>
      <c r="K114" s="705">
        <v>0</v>
      </c>
      <c r="L114" s="354">
        <f t="shared" si="18"/>
        <v>6</v>
      </c>
    </row>
    <row r="115" spans="1:12" ht="13.5" customHeight="1" thickBot="1">
      <c r="A115" s="1123">
        <v>94</v>
      </c>
      <c r="B115" s="645" t="s">
        <v>275</v>
      </c>
      <c r="C115" s="252">
        <v>95</v>
      </c>
      <c r="D115" s="147">
        <v>91</v>
      </c>
      <c r="E115" s="1165">
        <f t="shared" si="12"/>
        <v>95.78947368421052</v>
      </c>
      <c r="F115" s="252">
        <v>105</v>
      </c>
      <c r="G115" s="147">
        <v>100</v>
      </c>
      <c r="H115" s="1068">
        <f t="shared" si="17"/>
        <v>95.23809523809523</v>
      </c>
      <c r="I115" s="287">
        <v>0</v>
      </c>
      <c r="J115" s="147">
        <v>0</v>
      </c>
      <c r="K115" s="796">
        <v>0</v>
      </c>
      <c r="L115" s="197">
        <f t="shared" si="18"/>
        <v>0</v>
      </c>
    </row>
    <row r="116" spans="1:12" ht="13.5" thickBot="1">
      <c r="A116" s="1681" t="s">
        <v>276</v>
      </c>
      <c r="B116" s="1682"/>
      <c r="C116" s="1129">
        <f>SUM(C108:C115)</f>
        <v>3271</v>
      </c>
      <c r="D116" s="1130">
        <f>SUM(D108:D115)</f>
        <v>2587</v>
      </c>
      <c r="E116" s="1131">
        <f>+D116/C116*100</f>
        <v>79.08896361968817</v>
      </c>
      <c r="F116" s="1129">
        <f>SUM(F108:F115)</f>
        <v>3149</v>
      </c>
      <c r="G116" s="1130">
        <f>SUM(G108:G115)</f>
        <v>2821</v>
      </c>
      <c r="H116" s="1066">
        <f aca="true" t="shared" si="19" ref="H116:H126">+G116/F116*100</f>
        <v>89.58399491902192</v>
      </c>
      <c r="I116" s="1132">
        <f>SUM(I108:I115)</f>
        <v>450</v>
      </c>
      <c r="J116" s="1130">
        <f>SUM(J108:J115)</f>
        <v>222</v>
      </c>
      <c r="K116" s="1130">
        <f>SUM(K108:K115)</f>
        <v>39</v>
      </c>
      <c r="L116" s="220">
        <f t="shared" si="18"/>
        <v>711</v>
      </c>
    </row>
    <row r="117" spans="1:12" ht="12.75">
      <c r="A117" s="1118">
        <v>95</v>
      </c>
      <c r="B117" s="673" t="s">
        <v>185</v>
      </c>
      <c r="C117" s="378">
        <v>71</v>
      </c>
      <c r="D117" s="151">
        <v>48</v>
      </c>
      <c r="E117" s="1060">
        <f t="shared" si="12"/>
        <v>67.6056338028169</v>
      </c>
      <c r="F117" s="378">
        <v>95</v>
      </c>
      <c r="G117" s="151">
        <v>92</v>
      </c>
      <c r="H117" s="1060">
        <f t="shared" si="19"/>
        <v>96.84210526315789</v>
      </c>
      <c r="I117" s="699">
        <v>10</v>
      </c>
      <c r="J117" s="47">
        <v>1</v>
      </c>
      <c r="K117" s="47"/>
      <c r="L117" s="354">
        <f t="shared" si="18"/>
        <v>11</v>
      </c>
    </row>
    <row r="118" spans="1:12" ht="12.75">
      <c r="A118" s="1119">
        <v>96</v>
      </c>
      <c r="B118" s="350" t="s">
        <v>277</v>
      </c>
      <c r="C118" s="250">
        <v>110</v>
      </c>
      <c r="D118" s="23">
        <v>90</v>
      </c>
      <c r="E118" s="1060">
        <f t="shared" si="12"/>
        <v>81.81818181818183</v>
      </c>
      <c r="F118" s="250">
        <v>125</v>
      </c>
      <c r="G118" s="23">
        <v>122</v>
      </c>
      <c r="H118" s="1060">
        <f t="shared" si="19"/>
        <v>97.6</v>
      </c>
      <c r="I118" s="700">
        <v>10</v>
      </c>
      <c r="J118" s="6">
        <v>13</v>
      </c>
      <c r="K118" s="6">
        <v>23</v>
      </c>
      <c r="L118" s="354">
        <f t="shared" si="18"/>
        <v>46</v>
      </c>
    </row>
    <row r="119" spans="1:12" ht="12.75">
      <c r="A119" s="1119">
        <v>97</v>
      </c>
      <c r="B119" s="350" t="s">
        <v>278</v>
      </c>
      <c r="C119" s="250">
        <v>170</v>
      </c>
      <c r="D119" s="23">
        <v>153</v>
      </c>
      <c r="E119" s="1060">
        <f t="shared" si="12"/>
        <v>90</v>
      </c>
      <c r="F119" s="250">
        <v>150</v>
      </c>
      <c r="G119" s="23">
        <v>133</v>
      </c>
      <c r="H119" s="1060">
        <f t="shared" si="19"/>
        <v>88.66666666666667</v>
      </c>
      <c r="I119" s="700">
        <v>2</v>
      </c>
      <c r="J119" s="6">
        <v>2</v>
      </c>
      <c r="K119" s="6"/>
      <c r="L119" s="354">
        <f t="shared" si="18"/>
        <v>4</v>
      </c>
    </row>
    <row r="120" spans="1:12" ht="13.5" thickBot="1">
      <c r="A120" s="1123">
        <v>98</v>
      </c>
      <c r="B120" s="645" t="s">
        <v>167</v>
      </c>
      <c r="C120" s="252">
        <v>380</v>
      </c>
      <c r="D120" s="147">
        <v>277</v>
      </c>
      <c r="E120" s="1060">
        <f t="shared" si="12"/>
        <v>72.89473684210527</v>
      </c>
      <c r="F120" s="252">
        <v>400</v>
      </c>
      <c r="G120" s="147">
        <v>379</v>
      </c>
      <c r="H120" s="1060">
        <f t="shared" si="19"/>
        <v>94.75</v>
      </c>
      <c r="I120" s="839">
        <v>132</v>
      </c>
      <c r="J120" s="53">
        <v>3</v>
      </c>
      <c r="K120" s="53"/>
      <c r="L120" s="354">
        <f t="shared" si="18"/>
        <v>135</v>
      </c>
    </row>
    <row r="121" spans="1:12" ht="13.5" thickBot="1">
      <c r="A121" s="1681" t="s">
        <v>279</v>
      </c>
      <c r="B121" s="1682"/>
      <c r="C121" s="1129">
        <f>SUM(C117:C120)</f>
        <v>731</v>
      </c>
      <c r="D121" s="1130">
        <f>SUM(D117:D120)</f>
        <v>568</v>
      </c>
      <c r="E121" s="1131">
        <f>+D121/C121*100</f>
        <v>77.70177838577291</v>
      </c>
      <c r="F121" s="1129">
        <f>SUM(F117:F120)</f>
        <v>770</v>
      </c>
      <c r="G121" s="1130">
        <f>SUM(G117:G120)</f>
        <v>726</v>
      </c>
      <c r="H121" s="1066">
        <f t="shared" si="19"/>
        <v>94.28571428571428</v>
      </c>
      <c r="I121" s="1132">
        <f>SUM(I117:I120)</f>
        <v>154</v>
      </c>
      <c r="J121" s="1130">
        <f>SUM(J117:J120)</f>
        <v>19</v>
      </c>
      <c r="K121" s="1130">
        <f>SUM(K117:K120)</f>
        <v>23</v>
      </c>
      <c r="L121" s="220">
        <f aca="true" t="shared" si="20" ref="L121:L142">SUM(I121:K121)</f>
        <v>196</v>
      </c>
    </row>
    <row r="122" spans="1:12" ht="12.75">
      <c r="A122" s="1118">
        <v>99</v>
      </c>
      <c r="B122" s="1140" t="s">
        <v>168</v>
      </c>
      <c r="C122" s="378">
        <v>392</v>
      </c>
      <c r="D122" s="151">
        <v>338</v>
      </c>
      <c r="E122" s="1060">
        <f t="shared" si="12"/>
        <v>86.22448979591837</v>
      </c>
      <c r="F122" s="339">
        <v>402</v>
      </c>
      <c r="G122" s="235">
        <v>289</v>
      </c>
      <c r="H122" s="1363">
        <f t="shared" si="19"/>
        <v>71.8905472636816</v>
      </c>
      <c r="I122" s="286">
        <v>89</v>
      </c>
      <c r="J122" s="151">
        <v>14</v>
      </c>
      <c r="K122" s="699"/>
      <c r="L122" s="431">
        <f t="shared" si="20"/>
        <v>103</v>
      </c>
    </row>
    <row r="123" spans="1:12" ht="14.25" customHeight="1">
      <c r="A123" s="1119">
        <v>100</v>
      </c>
      <c r="B123" s="1141" t="s">
        <v>200</v>
      </c>
      <c r="C123" s="250">
        <v>62</v>
      </c>
      <c r="D123" s="23">
        <v>44</v>
      </c>
      <c r="E123" s="1060">
        <f t="shared" si="12"/>
        <v>70.96774193548387</v>
      </c>
      <c r="F123" s="250">
        <v>52</v>
      </c>
      <c r="G123" s="23">
        <v>52</v>
      </c>
      <c r="H123" s="996">
        <f t="shared" si="19"/>
        <v>100</v>
      </c>
      <c r="I123" s="211">
        <v>5</v>
      </c>
      <c r="J123" s="700">
        <v>5</v>
      </c>
      <c r="K123" s="700"/>
      <c r="L123" s="354">
        <f t="shared" si="20"/>
        <v>10</v>
      </c>
    </row>
    <row r="124" spans="1:12" ht="14.25" customHeight="1">
      <c r="A124" s="1119">
        <v>101</v>
      </c>
      <c r="B124" s="1141" t="s">
        <v>280</v>
      </c>
      <c r="C124" s="250">
        <v>37</v>
      </c>
      <c r="D124" s="23">
        <v>34</v>
      </c>
      <c r="E124" s="1060">
        <f t="shared" si="12"/>
        <v>91.8918918918919</v>
      </c>
      <c r="F124" s="250">
        <v>74</v>
      </c>
      <c r="G124" s="23">
        <v>73</v>
      </c>
      <c r="H124" s="996">
        <f t="shared" si="19"/>
        <v>98.64864864864865</v>
      </c>
      <c r="I124" s="700">
        <v>6</v>
      </c>
      <c r="J124" s="23">
        <v>3</v>
      </c>
      <c r="K124" s="700"/>
      <c r="L124" s="354">
        <f t="shared" si="20"/>
        <v>9</v>
      </c>
    </row>
    <row r="125" spans="1:12" ht="13.5" thickBot="1">
      <c r="A125" s="1123">
        <v>102</v>
      </c>
      <c r="B125" s="1143" t="s">
        <v>281</v>
      </c>
      <c r="C125" s="252">
        <v>80</v>
      </c>
      <c r="D125" s="147">
        <v>80</v>
      </c>
      <c r="E125" s="1060">
        <f t="shared" si="12"/>
        <v>100</v>
      </c>
      <c r="F125" s="253">
        <v>95</v>
      </c>
      <c r="G125" s="245">
        <v>95</v>
      </c>
      <c r="H125" s="1364">
        <f t="shared" si="19"/>
        <v>100</v>
      </c>
      <c r="I125" s="287">
        <v>3</v>
      </c>
      <c r="J125" s="147">
        <v>2</v>
      </c>
      <c r="K125" s="796"/>
      <c r="L125" s="197">
        <f t="shared" si="20"/>
        <v>5</v>
      </c>
    </row>
    <row r="126" spans="1:12" ht="13.5" customHeight="1" thickBot="1">
      <c r="A126" s="1681" t="s">
        <v>282</v>
      </c>
      <c r="B126" s="1682"/>
      <c r="C126" s="1157">
        <f>SUM(C122:C125)</f>
        <v>571</v>
      </c>
      <c r="D126" s="1158">
        <f>SUM(D122:D125)</f>
        <v>496</v>
      </c>
      <c r="E126" s="1159">
        <f>+D126/C126*100</f>
        <v>86.86514886164623</v>
      </c>
      <c r="F126" s="1157">
        <f>SUM(F122:F125)</f>
        <v>623</v>
      </c>
      <c r="G126" s="1158">
        <f>SUM(G122:G125)</f>
        <v>509</v>
      </c>
      <c r="H126" s="1066">
        <f t="shared" si="19"/>
        <v>81.70144462279293</v>
      </c>
      <c r="I126" s="379">
        <f>SUM(I122:I124)</f>
        <v>100</v>
      </c>
      <c r="J126" s="120">
        <f>SUM(J122:J124)</f>
        <v>22</v>
      </c>
      <c r="K126" s="120">
        <f>SUM(K122:K124)</f>
        <v>0</v>
      </c>
      <c r="L126" s="220">
        <f t="shared" si="20"/>
        <v>122</v>
      </c>
    </row>
    <row r="127" spans="1:12" ht="12.75">
      <c r="A127" s="1118">
        <v>103</v>
      </c>
      <c r="B127" s="703" t="s">
        <v>283</v>
      </c>
      <c r="C127" s="233">
        <v>90</v>
      </c>
      <c r="D127" s="47">
        <v>90</v>
      </c>
      <c r="E127" s="1060">
        <f t="shared" si="12"/>
        <v>100</v>
      </c>
      <c r="F127" s="880">
        <v>100</v>
      </c>
      <c r="G127" s="55">
        <v>82</v>
      </c>
      <c r="H127" s="1363">
        <f aca="true" t="shared" si="21" ref="H127:H132">+G127/F127*100</f>
        <v>82</v>
      </c>
      <c r="I127" s="699">
        <v>4</v>
      </c>
      <c r="J127" s="699"/>
      <c r="K127" s="699"/>
      <c r="L127" s="431">
        <f t="shared" si="20"/>
        <v>4</v>
      </c>
    </row>
    <row r="128" spans="1:12" ht="12.75" customHeight="1">
      <c r="A128" s="1119">
        <v>104</v>
      </c>
      <c r="B128" s="350" t="s">
        <v>284</v>
      </c>
      <c r="C128" s="56">
        <v>200</v>
      </c>
      <c r="D128" s="6">
        <v>180</v>
      </c>
      <c r="E128" s="1060">
        <f t="shared" si="12"/>
        <v>90</v>
      </c>
      <c r="F128" s="56">
        <v>235</v>
      </c>
      <c r="G128" s="6">
        <v>235</v>
      </c>
      <c r="H128" s="996">
        <f t="shared" si="21"/>
        <v>100</v>
      </c>
      <c r="I128" s="700"/>
      <c r="J128" s="700"/>
      <c r="K128" s="700"/>
      <c r="L128" s="354">
        <f t="shared" si="20"/>
        <v>0</v>
      </c>
    </row>
    <row r="129" spans="1:12" ht="12.75">
      <c r="A129" s="1119">
        <v>105</v>
      </c>
      <c r="B129" s="350" t="s">
        <v>285</v>
      </c>
      <c r="C129" s="56">
        <v>147</v>
      </c>
      <c r="D129" s="6">
        <v>131</v>
      </c>
      <c r="E129" s="1060">
        <f t="shared" si="12"/>
        <v>89.1156462585034</v>
      </c>
      <c r="F129" s="56">
        <v>163</v>
      </c>
      <c r="G129" s="6">
        <v>156</v>
      </c>
      <c r="H129" s="996">
        <f t="shared" si="21"/>
        <v>95.70552147239265</v>
      </c>
      <c r="I129" s="700"/>
      <c r="J129" s="700"/>
      <c r="K129" s="700"/>
      <c r="L129" s="354">
        <f t="shared" si="20"/>
        <v>0</v>
      </c>
    </row>
    <row r="130" spans="1:12" ht="12.75">
      <c r="A130" s="1119">
        <v>106</v>
      </c>
      <c r="B130" s="350" t="s">
        <v>169</v>
      </c>
      <c r="C130" s="56">
        <v>1159</v>
      </c>
      <c r="D130" s="6">
        <v>1033</v>
      </c>
      <c r="E130" s="1060">
        <f t="shared" si="12"/>
        <v>89.12855910267471</v>
      </c>
      <c r="F130" s="56">
        <v>1079</v>
      </c>
      <c r="G130" s="6">
        <v>1042</v>
      </c>
      <c r="H130" s="996">
        <f t="shared" si="21"/>
        <v>96.57089898053754</v>
      </c>
      <c r="I130" s="700"/>
      <c r="J130" s="700"/>
      <c r="K130" s="700"/>
      <c r="L130" s="354">
        <f t="shared" si="20"/>
        <v>0</v>
      </c>
    </row>
    <row r="131" spans="1:12" ht="13.5" customHeight="1">
      <c r="A131" s="1119">
        <v>107</v>
      </c>
      <c r="B131" s="350" t="s">
        <v>170</v>
      </c>
      <c r="C131" s="349">
        <v>55</v>
      </c>
      <c r="D131" s="6">
        <v>38</v>
      </c>
      <c r="E131" s="1060">
        <f t="shared" si="12"/>
        <v>69.0909090909091</v>
      </c>
      <c r="F131" s="56">
        <v>50</v>
      </c>
      <c r="G131" s="6">
        <v>50</v>
      </c>
      <c r="H131" s="996">
        <f t="shared" si="21"/>
        <v>100</v>
      </c>
      <c r="I131" s="700"/>
      <c r="J131" s="700"/>
      <c r="K131" s="700"/>
      <c r="L131" s="354">
        <f t="shared" si="20"/>
        <v>0</v>
      </c>
    </row>
    <row r="132" spans="1:12" ht="13.5" thickBot="1">
      <c r="A132" s="1123">
        <v>108</v>
      </c>
      <c r="B132" s="704" t="s">
        <v>286</v>
      </c>
      <c r="C132" s="229">
        <v>3</v>
      </c>
      <c r="D132" s="53">
        <v>3</v>
      </c>
      <c r="E132" s="1060">
        <f t="shared" si="12"/>
        <v>100</v>
      </c>
      <c r="F132" s="348">
        <v>4</v>
      </c>
      <c r="G132" s="57">
        <v>4</v>
      </c>
      <c r="H132" s="1364">
        <f t="shared" si="21"/>
        <v>100</v>
      </c>
      <c r="I132" s="839"/>
      <c r="J132" s="839"/>
      <c r="K132" s="839"/>
      <c r="L132" s="197">
        <f t="shared" si="20"/>
        <v>0</v>
      </c>
    </row>
    <row r="133" spans="1:12" ht="13.5" thickBot="1">
      <c r="A133" s="1681" t="s">
        <v>287</v>
      </c>
      <c r="B133" s="1682"/>
      <c r="C133" s="1129">
        <f>SUM(C127:C132)</f>
        <v>1654</v>
      </c>
      <c r="D133" s="1130">
        <f>SUM(D127:D132)</f>
        <v>1475</v>
      </c>
      <c r="E133" s="1131">
        <f>+D133/C133*100</f>
        <v>89.17775090689238</v>
      </c>
      <c r="F133" s="1129">
        <f>SUM(F127:F132)</f>
        <v>1631</v>
      </c>
      <c r="G133" s="1130">
        <f>SUM(G127:G132)</f>
        <v>1569</v>
      </c>
      <c r="H133" s="1066">
        <f>+G133/F133*100</f>
        <v>96.19865113427345</v>
      </c>
      <c r="I133" s="1132">
        <f>SUM(I127:I132)</f>
        <v>4</v>
      </c>
      <c r="J133" s="1130">
        <f>SUM(J127:J132)</f>
        <v>0</v>
      </c>
      <c r="K133" s="1130">
        <f>SUM(K127:K132)</f>
        <v>0</v>
      </c>
      <c r="L133" s="1133">
        <f>SUM(L127:L132)</f>
        <v>4</v>
      </c>
    </row>
    <row r="134" spans="1:12" ht="12.75" customHeight="1">
      <c r="A134" s="1118">
        <v>109</v>
      </c>
      <c r="B134" s="703" t="s">
        <v>186</v>
      </c>
      <c r="C134" s="233">
        <v>32</v>
      </c>
      <c r="D134" s="47">
        <v>29</v>
      </c>
      <c r="E134" s="1060">
        <f t="shared" si="12"/>
        <v>90.625</v>
      </c>
      <c r="F134" s="880">
        <v>42</v>
      </c>
      <c r="G134" s="55">
        <v>40</v>
      </c>
      <c r="H134" s="1363">
        <f aca="true" t="shared" si="22" ref="H134:H140">+G134/F134*100</f>
        <v>95.23809523809523</v>
      </c>
      <c r="I134" s="699">
        <v>3</v>
      </c>
      <c r="J134" s="47">
        <v>3</v>
      </c>
      <c r="K134" s="47">
        <v>6</v>
      </c>
      <c r="L134" s="1148">
        <f t="shared" si="20"/>
        <v>12</v>
      </c>
    </row>
    <row r="135" spans="1:12" ht="12.75" customHeight="1">
      <c r="A135" s="1119">
        <v>110</v>
      </c>
      <c r="B135" s="350" t="s">
        <v>288</v>
      </c>
      <c r="C135" s="56">
        <v>447</v>
      </c>
      <c r="D135" s="6">
        <v>337</v>
      </c>
      <c r="E135" s="1060">
        <f aca="true" t="shared" si="23" ref="E135:E140">+D135/C135*100</f>
        <v>75.39149888143176</v>
      </c>
      <c r="F135" s="56">
        <v>431</v>
      </c>
      <c r="G135" s="6">
        <v>332</v>
      </c>
      <c r="H135" s="996">
        <f t="shared" si="22"/>
        <v>77.03016241299304</v>
      </c>
      <c r="I135" s="700">
        <v>0</v>
      </c>
      <c r="J135" s="6">
        <v>4</v>
      </c>
      <c r="K135" s="6">
        <v>0</v>
      </c>
      <c r="L135" s="357">
        <f t="shared" si="20"/>
        <v>4</v>
      </c>
    </row>
    <row r="136" spans="1:12" ht="14.25" customHeight="1">
      <c r="A136" s="1119">
        <v>111</v>
      </c>
      <c r="B136" s="350" t="s">
        <v>289</v>
      </c>
      <c r="C136" s="56">
        <v>157</v>
      </c>
      <c r="D136" s="6">
        <v>53</v>
      </c>
      <c r="E136" s="1060">
        <f t="shared" si="23"/>
        <v>33.75796178343949</v>
      </c>
      <c r="F136" s="56">
        <v>147</v>
      </c>
      <c r="G136" s="6">
        <v>128</v>
      </c>
      <c r="H136" s="996">
        <f t="shared" si="22"/>
        <v>87.07482993197279</v>
      </c>
      <c r="I136" s="700">
        <v>49</v>
      </c>
      <c r="J136" s="6">
        <v>17</v>
      </c>
      <c r="K136" s="6">
        <v>0</v>
      </c>
      <c r="L136" s="357">
        <f t="shared" si="20"/>
        <v>66</v>
      </c>
    </row>
    <row r="137" spans="1:12" ht="12" customHeight="1">
      <c r="A137" s="1119">
        <v>112</v>
      </c>
      <c r="B137" s="350" t="s">
        <v>290</v>
      </c>
      <c r="C137" s="56">
        <v>763</v>
      </c>
      <c r="D137" s="6">
        <v>641</v>
      </c>
      <c r="E137" s="1060">
        <f t="shared" si="23"/>
        <v>84.01048492791612</v>
      </c>
      <c r="F137" s="56">
        <v>770</v>
      </c>
      <c r="G137" s="6">
        <v>719</v>
      </c>
      <c r="H137" s="996">
        <f t="shared" si="22"/>
        <v>93.37662337662339</v>
      </c>
      <c r="I137" s="700">
        <v>128</v>
      </c>
      <c r="J137" s="6">
        <v>19</v>
      </c>
      <c r="K137" s="6">
        <v>0</v>
      </c>
      <c r="L137" s="357">
        <f t="shared" si="20"/>
        <v>147</v>
      </c>
    </row>
    <row r="138" spans="1:12" ht="12.75">
      <c r="A138" s="1119">
        <v>113</v>
      </c>
      <c r="B138" s="350" t="s">
        <v>291</v>
      </c>
      <c r="C138" s="56">
        <v>380</v>
      </c>
      <c r="D138" s="6">
        <v>342</v>
      </c>
      <c r="E138" s="1060">
        <f t="shared" si="23"/>
        <v>90</v>
      </c>
      <c r="F138" s="56">
        <v>330</v>
      </c>
      <c r="G138" s="6">
        <v>296</v>
      </c>
      <c r="H138" s="996">
        <f t="shared" si="22"/>
        <v>89.6969696969697</v>
      </c>
      <c r="I138" s="700">
        <v>0</v>
      </c>
      <c r="J138" s="6">
        <v>0</v>
      </c>
      <c r="K138" s="6">
        <v>0</v>
      </c>
      <c r="L138" s="357">
        <f t="shared" si="20"/>
        <v>0</v>
      </c>
    </row>
    <row r="139" spans="1:12" ht="12" customHeight="1">
      <c r="A139" s="1119">
        <v>114</v>
      </c>
      <c r="B139" s="350" t="s">
        <v>292</v>
      </c>
      <c r="C139" s="56">
        <v>150</v>
      </c>
      <c r="D139" s="6">
        <v>64</v>
      </c>
      <c r="E139" s="1060">
        <f t="shared" si="23"/>
        <v>42.66666666666667</v>
      </c>
      <c r="F139" s="56">
        <v>180</v>
      </c>
      <c r="G139" s="6">
        <v>101</v>
      </c>
      <c r="H139" s="996">
        <f t="shared" si="22"/>
        <v>56.111111111111114</v>
      </c>
      <c r="I139" s="700">
        <v>54</v>
      </c>
      <c r="J139" s="6">
        <v>27</v>
      </c>
      <c r="K139" s="6">
        <v>0</v>
      </c>
      <c r="L139" s="357">
        <f t="shared" si="20"/>
        <v>81</v>
      </c>
    </row>
    <row r="140" spans="1:12" ht="13.5" thickBot="1">
      <c r="A140" s="1123">
        <v>115</v>
      </c>
      <c r="B140" s="645" t="s">
        <v>293</v>
      </c>
      <c r="C140" s="229">
        <v>31</v>
      </c>
      <c r="D140" s="53">
        <v>30</v>
      </c>
      <c r="E140" s="1060">
        <f t="shared" si="23"/>
        <v>96.7741935483871</v>
      </c>
      <c r="F140" s="348">
        <v>30</v>
      </c>
      <c r="G140" s="57">
        <v>30</v>
      </c>
      <c r="H140" s="1364">
        <f t="shared" si="22"/>
        <v>100</v>
      </c>
      <c r="I140" s="839">
        <v>0</v>
      </c>
      <c r="J140" s="53">
        <v>0</v>
      </c>
      <c r="K140" s="53">
        <v>2</v>
      </c>
      <c r="L140" s="782">
        <f t="shared" si="20"/>
        <v>2</v>
      </c>
    </row>
    <row r="141" spans="1:12" ht="13.5" thickBot="1">
      <c r="A141" s="1681" t="s">
        <v>294</v>
      </c>
      <c r="B141" s="1682"/>
      <c r="C141" s="1129">
        <f>SUM(C134:C140)</f>
        <v>1960</v>
      </c>
      <c r="D141" s="1130">
        <f>SUM(D134:D140)</f>
        <v>1496</v>
      </c>
      <c r="E141" s="1131">
        <f>+D141/C141*100</f>
        <v>76.32653061224491</v>
      </c>
      <c r="F141" s="1129">
        <f>SUM(F134:F140)</f>
        <v>1930</v>
      </c>
      <c r="G141" s="1130">
        <f>SUM(G134:G140)</f>
        <v>1646</v>
      </c>
      <c r="H141" s="1066">
        <f>+G141/F141*100</f>
        <v>85.28497409326425</v>
      </c>
      <c r="I141" s="1132">
        <f>SUM(I134:I140)</f>
        <v>234</v>
      </c>
      <c r="J141" s="1130">
        <f>SUM(J134:J140)</f>
        <v>70</v>
      </c>
      <c r="K141" s="1130">
        <f>SUM(K134:K140)</f>
        <v>8</v>
      </c>
      <c r="L141" s="220">
        <f t="shared" si="20"/>
        <v>312</v>
      </c>
    </row>
    <row r="142" spans="1:12" ht="13.5" thickBot="1">
      <c r="A142" s="1544" t="s">
        <v>295</v>
      </c>
      <c r="B142" s="1545"/>
      <c r="C142" s="806">
        <f>SUM(C141,C133,C126,C121,C116,C107,C100,C94,C89,C78,C74,C69,C62,C54,C45,C41,C34,C25)</f>
        <v>47661</v>
      </c>
      <c r="D142" s="807">
        <f>SUM(D141,D133,D126,D121,D116,D107,D100,D94,D89,D78,D74,D69,D62,D54,D45,D41,D34,D25)</f>
        <v>36111</v>
      </c>
      <c r="E142" s="1314">
        <f>+D142/C142*100</f>
        <v>75.76634984578587</v>
      </c>
      <c r="F142" s="806">
        <f>SUM(F141,F133,F126,F121,F116,F107,F100,F94,F89,F78,F74,F69,F62,F54,F45,F41,F34,F25)</f>
        <v>48524</v>
      </c>
      <c r="G142" s="807">
        <f>SUM(G141,G133,G126,G121,G116,G107,G100,G94,G89,G78,G74,G69,G62,G54,G45,G41,G34,G25)</f>
        <v>41357</v>
      </c>
      <c r="H142" s="1019">
        <f>+G142/F142*100</f>
        <v>85.22998928365345</v>
      </c>
      <c r="I142" s="1183">
        <f>SUM(I141,I133,I126,I121,I116,I107,I100,I94,I89,I78,I74,I69,I62,I54,I45,I41,I34,I25)</f>
        <v>2792</v>
      </c>
      <c r="J142" s="418">
        <f>SUM(J141,J133,J126,J121,J116,J107,J100,J94,J89,J78,J74,J69,J62,J54,J45,J41,J34,J25)</f>
        <v>1216</v>
      </c>
      <c r="K142" s="418">
        <f>SUM(K141,K133,K126,K121,K116,K107,K100,K94,K89,K78,K74,K69,K62,K54,K45,K41,K34,K25)</f>
        <v>278</v>
      </c>
      <c r="L142" s="220">
        <f t="shared" si="20"/>
        <v>4286</v>
      </c>
    </row>
    <row r="143" spans="3:8" ht="12.75" hidden="1">
      <c r="C143" s="14"/>
      <c r="E143" s="13"/>
      <c r="F143" s="14"/>
      <c r="H143" s="13"/>
    </row>
    <row r="144" ht="12.75" hidden="1"/>
    <row r="145" ht="12.75" hidden="1"/>
    <row r="146" spans="1:6" ht="12.75" hidden="1">
      <c r="A146" s="1680"/>
      <c r="B146" s="1680"/>
      <c r="C146" s="1680"/>
      <c r="D146" s="1680"/>
      <c r="E146" s="1680"/>
      <c r="F146" s="20"/>
    </row>
    <row r="147" spans="1:6" ht="12.75">
      <c r="A147" s="20"/>
      <c r="B147" s="20"/>
      <c r="C147" s="20"/>
      <c r="D147" s="20"/>
      <c r="E147" s="33"/>
      <c r="F147" s="20"/>
    </row>
    <row r="148" spans="1:6" ht="12.75">
      <c r="A148" s="20"/>
      <c r="B148" s="20"/>
      <c r="C148" s="20"/>
      <c r="D148" s="20"/>
      <c r="E148" s="33"/>
      <c r="F148" s="20"/>
    </row>
    <row r="378" spans="1:8" ht="15.75">
      <c r="A378" s="46"/>
      <c r="B378" s="46"/>
      <c r="C378" s="46"/>
      <c r="D378" s="46"/>
      <c r="E378" s="98"/>
      <c r="F378" s="46"/>
      <c r="G378" s="46"/>
      <c r="H378" s="98"/>
    </row>
    <row r="379" spans="1:8" ht="15.75">
      <c r="A379" s="46"/>
      <c r="B379" s="46"/>
      <c r="C379" s="46"/>
      <c r="D379" s="46"/>
      <c r="E379" s="98"/>
      <c r="F379" s="46"/>
      <c r="G379" s="46"/>
      <c r="H379" s="98"/>
    </row>
    <row r="380" spans="1:8" ht="15.75">
      <c r="A380" s="46"/>
      <c r="B380" s="46"/>
      <c r="C380" s="46"/>
      <c r="D380" s="46"/>
      <c r="E380" s="98"/>
      <c r="F380" s="46"/>
      <c r="G380" s="46"/>
      <c r="H380" s="98"/>
    </row>
    <row r="381" spans="1:8" ht="15.75">
      <c r="A381" s="46"/>
      <c r="B381" s="46"/>
      <c r="C381" s="46"/>
      <c r="D381" s="46"/>
      <c r="E381" s="98"/>
      <c r="F381" s="46"/>
      <c r="G381" s="46"/>
      <c r="H381" s="98"/>
    </row>
    <row r="382" spans="1:8" ht="15.75">
      <c r="A382" s="46"/>
      <c r="B382" s="46"/>
      <c r="C382" s="46"/>
      <c r="D382" s="46"/>
      <c r="E382" s="98"/>
      <c r="F382" s="46"/>
      <c r="G382" s="46"/>
      <c r="H382" s="98"/>
    </row>
    <row r="383" spans="1:8" ht="15.75">
      <c r="A383" s="46"/>
      <c r="B383" s="46"/>
      <c r="C383" s="46"/>
      <c r="D383" s="46"/>
      <c r="E383" s="98"/>
      <c r="F383" s="46"/>
      <c r="G383" s="46"/>
      <c r="H383" s="98"/>
    </row>
    <row r="384" spans="1:8" ht="15.75">
      <c r="A384" s="46"/>
      <c r="B384" s="46"/>
      <c r="C384" s="46"/>
      <c r="D384" s="46"/>
      <c r="E384" s="98"/>
      <c r="F384" s="46"/>
      <c r="G384" s="46"/>
      <c r="H384" s="98"/>
    </row>
    <row r="385" spans="1:8" ht="15.75">
      <c r="A385" s="46"/>
      <c r="B385" s="46"/>
      <c r="C385" s="46"/>
      <c r="D385" s="46"/>
      <c r="E385" s="98"/>
      <c r="F385" s="46"/>
      <c r="G385" s="46"/>
      <c r="H385" s="98"/>
    </row>
    <row r="386" spans="1:8" ht="15.75">
      <c r="A386" s="46"/>
      <c r="B386" s="46"/>
      <c r="C386" s="46"/>
      <c r="D386" s="46"/>
      <c r="E386" s="98"/>
      <c r="F386" s="46"/>
      <c r="G386" s="46"/>
      <c r="H386" s="98"/>
    </row>
    <row r="387" spans="1:8" ht="15.75">
      <c r="A387" s="46"/>
      <c r="B387" s="46"/>
      <c r="C387" s="46"/>
      <c r="D387" s="46"/>
      <c r="E387" s="98"/>
      <c r="F387" s="46"/>
      <c r="G387" s="46"/>
      <c r="H387" s="98"/>
    </row>
    <row r="388" spans="1:8" ht="15.75">
      <c r="A388" s="46"/>
      <c r="B388" s="46"/>
      <c r="C388" s="46"/>
      <c r="D388" s="46"/>
      <c r="E388" s="98"/>
      <c r="F388" s="46"/>
      <c r="G388" s="46"/>
      <c r="H388" s="98"/>
    </row>
    <row r="389" spans="1:8" ht="15.75">
      <c r="A389" s="46"/>
      <c r="B389" s="46"/>
      <c r="C389" s="46"/>
      <c r="D389" s="46"/>
      <c r="E389" s="98"/>
      <c r="F389" s="46"/>
      <c r="G389" s="46"/>
      <c r="H389" s="98"/>
    </row>
    <row r="390" spans="1:8" ht="15.75">
      <c r="A390" s="46"/>
      <c r="B390" s="46"/>
      <c r="C390" s="46"/>
      <c r="D390" s="46"/>
      <c r="E390" s="98"/>
      <c r="F390" s="46"/>
      <c r="G390" s="46"/>
      <c r="H390" s="98"/>
    </row>
    <row r="391" spans="1:8" ht="15.75">
      <c r="A391" s="46"/>
      <c r="B391" s="46"/>
      <c r="C391" s="46"/>
      <c r="D391" s="46"/>
      <c r="E391" s="98"/>
      <c r="F391" s="46"/>
      <c r="G391" s="46"/>
      <c r="H391" s="98"/>
    </row>
    <row r="392" spans="1:8" ht="15.75">
      <c r="A392" s="46"/>
      <c r="B392" s="46"/>
      <c r="C392" s="46"/>
      <c r="D392" s="46"/>
      <c r="E392" s="98"/>
      <c r="F392" s="46"/>
      <c r="G392" s="46"/>
      <c r="H392" s="98"/>
    </row>
    <row r="393" spans="1:8" ht="15.75">
      <c r="A393" s="46"/>
      <c r="B393" s="46"/>
      <c r="C393" s="46"/>
      <c r="D393" s="46"/>
      <c r="E393" s="98"/>
      <c r="F393" s="46"/>
      <c r="G393" s="46"/>
      <c r="H393" s="98"/>
    </row>
    <row r="394" spans="1:8" ht="15.75">
      <c r="A394" s="46"/>
      <c r="B394" s="46"/>
      <c r="C394" s="46"/>
      <c r="D394" s="46"/>
      <c r="E394" s="98"/>
      <c r="F394" s="46"/>
      <c r="G394" s="46"/>
      <c r="H394" s="98"/>
    </row>
    <row r="395" spans="1:8" ht="15.75">
      <c r="A395" s="46"/>
      <c r="B395" s="46"/>
      <c r="C395" s="46"/>
      <c r="D395" s="46"/>
      <c r="E395" s="98"/>
      <c r="F395" s="46"/>
      <c r="G395" s="46"/>
      <c r="H395" s="98"/>
    </row>
    <row r="396" spans="1:8" ht="15.75">
      <c r="A396" s="46"/>
      <c r="B396" s="46"/>
      <c r="C396" s="46"/>
      <c r="D396" s="46"/>
      <c r="E396" s="98"/>
      <c r="F396" s="46"/>
      <c r="G396" s="46"/>
      <c r="H396" s="98"/>
    </row>
    <row r="397" spans="1:8" ht="15.75">
      <c r="A397" s="46"/>
      <c r="B397" s="46"/>
      <c r="C397" s="46"/>
      <c r="D397" s="46"/>
      <c r="E397" s="98"/>
      <c r="F397" s="46"/>
      <c r="G397" s="46"/>
      <c r="H397" s="98"/>
    </row>
    <row r="398" spans="1:8" ht="15.75">
      <c r="A398" s="46"/>
      <c r="B398" s="46"/>
      <c r="C398" s="46"/>
      <c r="D398" s="46"/>
      <c r="E398" s="98"/>
      <c r="F398" s="46"/>
      <c r="G398" s="46"/>
      <c r="H398" s="98"/>
    </row>
    <row r="399" spans="1:8" ht="15.75">
      <c r="A399" s="46"/>
      <c r="B399" s="46"/>
      <c r="C399" s="46"/>
      <c r="D399" s="46"/>
      <c r="E399" s="98"/>
      <c r="F399" s="46"/>
      <c r="G399" s="46"/>
      <c r="H399" s="98"/>
    </row>
    <row r="400" spans="1:8" ht="15.75">
      <c r="A400" s="46"/>
      <c r="B400" s="46"/>
      <c r="C400" s="46"/>
      <c r="D400" s="46"/>
      <c r="E400" s="98"/>
      <c r="F400" s="46"/>
      <c r="G400" s="46"/>
      <c r="H400" s="98"/>
    </row>
    <row r="401" spans="1:8" ht="15.75">
      <c r="A401" s="46"/>
      <c r="B401" s="46"/>
      <c r="C401" s="46"/>
      <c r="D401" s="46"/>
      <c r="E401" s="98"/>
      <c r="F401" s="46"/>
      <c r="G401" s="46"/>
      <c r="H401" s="98"/>
    </row>
    <row r="402" spans="1:8" ht="15.75">
      <c r="A402" s="46"/>
      <c r="B402" s="46"/>
      <c r="C402" s="46"/>
      <c r="D402" s="46"/>
      <c r="E402" s="98"/>
      <c r="F402" s="46"/>
      <c r="G402" s="46"/>
      <c r="H402" s="98"/>
    </row>
    <row r="403" spans="1:8" ht="15.75">
      <c r="A403" s="46"/>
      <c r="B403" s="46"/>
      <c r="C403" s="46"/>
      <c r="D403" s="46"/>
      <c r="E403" s="98"/>
      <c r="F403" s="46"/>
      <c r="G403" s="46"/>
      <c r="H403" s="98"/>
    </row>
    <row r="404" spans="1:8" ht="15.75">
      <c r="A404" s="46"/>
      <c r="B404" s="46"/>
      <c r="C404" s="46"/>
      <c r="D404" s="46"/>
      <c r="E404" s="98"/>
      <c r="F404" s="46"/>
      <c r="G404" s="46"/>
      <c r="H404" s="98"/>
    </row>
    <row r="405" spans="1:8" ht="15.75">
      <c r="A405" s="46"/>
      <c r="B405" s="46"/>
      <c r="C405" s="46"/>
      <c r="D405" s="46"/>
      <c r="E405" s="98"/>
      <c r="F405" s="46"/>
      <c r="G405" s="46"/>
      <c r="H405" s="98"/>
    </row>
    <row r="406" spans="1:8" ht="15.75">
      <c r="A406" s="46"/>
      <c r="B406" s="46"/>
      <c r="C406" s="46"/>
      <c r="D406" s="46"/>
      <c r="E406" s="98"/>
      <c r="F406" s="46"/>
      <c r="G406" s="46"/>
      <c r="H406" s="98"/>
    </row>
    <row r="407" spans="1:8" ht="15.75">
      <c r="A407" s="46"/>
      <c r="B407" s="46"/>
      <c r="C407" s="46"/>
      <c r="D407" s="46"/>
      <c r="E407" s="98"/>
      <c r="F407" s="46"/>
      <c r="G407" s="46"/>
      <c r="H407" s="98"/>
    </row>
    <row r="408" spans="1:8" ht="15.75">
      <c r="A408" s="46"/>
      <c r="B408" s="46"/>
      <c r="C408" s="46"/>
      <c r="D408" s="46"/>
      <c r="E408" s="98"/>
      <c r="F408" s="46"/>
      <c r="G408" s="46"/>
      <c r="H408" s="98"/>
    </row>
    <row r="409" spans="1:8" ht="15.75">
      <c r="A409" s="46"/>
      <c r="B409" s="46"/>
      <c r="C409" s="46"/>
      <c r="D409" s="46"/>
      <c r="E409" s="98"/>
      <c r="F409" s="46"/>
      <c r="G409" s="46"/>
      <c r="H409" s="98"/>
    </row>
    <row r="410" spans="1:8" ht="15.75">
      <c r="A410" s="46"/>
      <c r="B410" s="46"/>
      <c r="C410" s="46"/>
      <c r="D410" s="46"/>
      <c r="E410" s="98"/>
      <c r="F410" s="46"/>
      <c r="G410" s="46"/>
      <c r="H410" s="98"/>
    </row>
    <row r="411" spans="1:8" ht="15.75">
      <c r="A411" s="46"/>
      <c r="B411" s="46"/>
      <c r="C411" s="46"/>
      <c r="D411" s="46"/>
      <c r="E411" s="98"/>
      <c r="F411" s="46"/>
      <c r="G411" s="46"/>
      <c r="H411" s="98"/>
    </row>
    <row r="412" spans="1:8" ht="15.75">
      <c r="A412" s="46"/>
      <c r="B412" s="46"/>
      <c r="C412" s="46"/>
      <c r="D412" s="46"/>
      <c r="E412" s="98"/>
      <c r="F412" s="46"/>
      <c r="G412" s="46"/>
      <c r="H412" s="98"/>
    </row>
    <row r="413" spans="1:8" ht="15.75">
      <c r="A413" s="46"/>
      <c r="B413" s="46"/>
      <c r="C413" s="46"/>
      <c r="D413" s="46"/>
      <c r="E413" s="98"/>
      <c r="F413" s="46"/>
      <c r="G413" s="46"/>
      <c r="H413" s="98"/>
    </row>
    <row r="414" spans="1:8" ht="15.75">
      <c r="A414" s="46"/>
      <c r="B414" s="46"/>
      <c r="C414" s="46"/>
      <c r="D414" s="46"/>
      <c r="E414" s="98"/>
      <c r="F414" s="46"/>
      <c r="G414" s="46"/>
      <c r="H414" s="98"/>
    </row>
    <row r="415" spans="1:8" ht="15.75">
      <c r="A415" s="46"/>
      <c r="B415" s="46"/>
      <c r="C415" s="46"/>
      <c r="D415" s="46"/>
      <c r="E415" s="98"/>
      <c r="F415" s="46"/>
      <c r="G415" s="46"/>
      <c r="H415" s="98"/>
    </row>
    <row r="416" spans="1:8" ht="15.75">
      <c r="A416" s="46"/>
      <c r="B416" s="46"/>
      <c r="C416" s="46"/>
      <c r="D416" s="46"/>
      <c r="E416" s="98"/>
      <c r="F416" s="46"/>
      <c r="G416" s="46"/>
      <c r="H416" s="98"/>
    </row>
    <row r="417" spans="1:8" ht="15.75">
      <c r="A417" s="46"/>
      <c r="B417" s="46"/>
      <c r="C417" s="46"/>
      <c r="D417" s="46"/>
      <c r="E417" s="98"/>
      <c r="F417" s="46"/>
      <c r="G417" s="46"/>
      <c r="H417" s="98"/>
    </row>
    <row r="418" spans="1:8" ht="15.75">
      <c r="A418" s="46"/>
      <c r="B418" s="46"/>
      <c r="C418" s="46"/>
      <c r="D418" s="46"/>
      <c r="E418" s="98"/>
      <c r="F418" s="46"/>
      <c r="G418" s="46"/>
      <c r="H418" s="98"/>
    </row>
    <row r="419" spans="1:8" ht="15.75">
      <c r="A419" s="46"/>
      <c r="B419" s="46"/>
      <c r="C419" s="46"/>
      <c r="D419" s="46"/>
      <c r="E419" s="98"/>
      <c r="F419" s="46"/>
      <c r="G419" s="46"/>
      <c r="H419" s="98"/>
    </row>
    <row r="420" spans="1:8" ht="15.75">
      <c r="A420" s="46"/>
      <c r="B420" s="46"/>
      <c r="C420" s="46"/>
      <c r="D420" s="46"/>
      <c r="E420" s="98"/>
      <c r="F420" s="46"/>
      <c r="G420" s="46"/>
      <c r="H420" s="98"/>
    </row>
    <row r="421" spans="1:8" ht="15.75">
      <c r="A421" s="46"/>
      <c r="B421" s="46"/>
      <c r="C421" s="46"/>
      <c r="D421" s="46"/>
      <c r="E421" s="98"/>
      <c r="F421" s="46"/>
      <c r="G421" s="46"/>
      <c r="H421" s="98"/>
    </row>
    <row r="422" spans="1:8" ht="15.75">
      <c r="A422" s="46"/>
      <c r="B422" s="46"/>
      <c r="C422" s="46"/>
      <c r="D422" s="46"/>
      <c r="E422" s="98"/>
      <c r="F422" s="46"/>
      <c r="G422" s="46"/>
      <c r="H422" s="98"/>
    </row>
    <row r="423" spans="1:8" ht="15.75">
      <c r="A423" s="46"/>
      <c r="B423" s="46"/>
      <c r="C423" s="46"/>
      <c r="D423" s="46"/>
      <c r="E423" s="98"/>
      <c r="F423" s="46"/>
      <c r="G423" s="46"/>
      <c r="H423" s="98"/>
    </row>
    <row r="424" spans="1:8" ht="15.75">
      <c r="A424" s="46"/>
      <c r="B424" s="46"/>
      <c r="C424" s="46"/>
      <c r="D424" s="46"/>
      <c r="E424" s="98"/>
      <c r="F424" s="46"/>
      <c r="G424" s="46"/>
      <c r="H424" s="98"/>
    </row>
    <row r="425" spans="1:8" ht="15.75">
      <c r="A425" s="46"/>
      <c r="B425" s="46"/>
      <c r="C425" s="46"/>
      <c r="D425" s="46"/>
      <c r="E425" s="98"/>
      <c r="F425" s="46"/>
      <c r="G425" s="46"/>
      <c r="H425" s="98"/>
    </row>
    <row r="426" spans="1:8" ht="15.75">
      <c r="A426" s="46"/>
      <c r="B426" s="46"/>
      <c r="C426" s="46"/>
      <c r="D426" s="46"/>
      <c r="E426" s="98"/>
      <c r="F426" s="46"/>
      <c r="G426" s="46"/>
      <c r="H426" s="98"/>
    </row>
    <row r="427" spans="1:8" ht="15.75">
      <c r="A427" s="46"/>
      <c r="B427" s="46"/>
      <c r="C427" s="46"/>
      <c r="D427" s="46"/>
      <c r="E427" s="98"/>
      <c r="F427" s="46"/>
      <c r="G427" s="46"/>
      <c r="H427" s="98"/>
    </row>
    <row r="428" spans="1:8" ht="15.75">
      <c r="A428" s="46"/>
      <c r="B428" s="46"/>
      <c r="C428" s="46"/>
      <c r="D428" s="46"/>
      <c r="E428" s="98"/>
      <c r="F428" s="46"/>
      <c r="G428" s="46"/>
      <c r="H428" s="98"/>
    </row>
    <row r="429" spans="1:8" ht="15.75">
      <c r="A429" s="46"/>
      <c r="B429" s="46"/>
      <c r="C429" s="46"/>
      <c r="D429" s="46"/>
      <c r="E429" s="98"/>
      <c r="F429" s="46"/>
      <c r="G429" s="46"/>
      <c r="H429" s="98"/>
    </row>
    <row r="430" spans="1:8" ht="15.75">
      <c r="A430" s="46"/>
      <c r="B430" s="46"/>
      <c r="C430" s="46"/>
      <c r="D430" s="46"/>
      <c r="E430" s="98"/>
      <c r="F430" s="46"/>
      <c r="G430" s="46"/>
      <c r="H430" s="98"/>
    </row>
    <row r="431" spans="1:8" ht="15.75">
      <c r="A431" s="46"/>
      <c r="B431" s="46"/>
      <c r="C431" s="46"/>
      <c r="D431" s="46"/>
      <c r="E431" s="98"/>
      <c r="F431" s="46"/>
      <c r="G431" s="46"/>
      <c r="H431" s="98"/>
    </row>
    <row r="432" spans="1:8" ht="15.75">
      <c r="A432" s="46"/>
      <c r="B432" s="46"/>
      <c r="C432" s="46"/>
      <c r="D432" s="46"/>
      <c r="E432" s="98"/>
      <c r="F432" s="46"/>
      <c r="G432" s="46"/>
      <c r="H432" s="98"/>
    </row>
    <row r="433" spans="1:8" ht="15.75">
      <c r="A433" s="46"/>
      <c r="B433" s="46"/>
      <c r="C433" s="46"/>
      <c r="D433" s="46"/>
      <c r="E433" s="98"/>
      <c r="F433" s="46"/>
      <c r="G433" s="46"/>
      <c r="H433" s="98"/>
    </row>
    <row r="434" spans="1:8" ht="15.75">
      <c r="A434" s="46"/>
      <c r="B434" s="46"/>
      <c r="C434" s="46"/>
      <c r="D434" s="46"/>
      <c r="E434" s="98"/>
      <c r="F434" s="46"/>
      <c r="G434" s="46"/>
      <c r="H434" s="98"/>
    </row>
    <row r="435" spans="1:8" ht="15.75">
      <c r="A435" s="46"/>
      <c r="B435" s="46"/>
      <c r="C435" s="46"/>
      <c r="D435" s="46"/>
      <c r="E435" s="98"/>
      <c r="F435" s="46"/>
      <c r="G435" s="46"/>
      <c r="H435" s="98"/>
    </row>
    <row r="436" spans="1:8" ht="15.75">
      <c r="A436" s="46"/>
      <c r="B436" s="46"/>
      <c r="C436" s="46"/>
      <c r="D436" s="46"/>
      <c r="E436" s="98"/>
      <c r="F436" s="46"/>
      <c r="G436" s="46"/>
      <c r="H436" s="98"/>
    </row>
    <row r="437" spans="1:8" ht="15.75">
      <c r="A437" s="46"/>
      <c r="B437" s="46"/>
      <c r="C437" s="46"/>
      <c r="D437" s="46"/>
      <c r="E437" s="98"/>
      <c r="F437" s="46"/>
      <c r="G437" s="46"/>
      <c r="H437" s="98"/>
    </row>
    <row r="438" spans="1:8" ht="15.75">
      <c r="A438" s="46"/>
      <c r="B438" s="46"/>
      <c r="C438" s="46"/>
      <c r="D438" s="46"/>
      <c r="E438" s="98"/>
      <c r="F438" s="46"/>
      <c r="G438" s="46"/>
      <c r="H438" s="98"/>
    </row>
    <row r="439" spans="1:8" ht="15.75">
      <c r="A439" s="46"/>
      <c r="B439" s="46"/>
      <c r="C439" s="46"/>
      <c r="D439" s="46"/>
      <c r="E439" s="98"/>
      <c r="F439" s="46"/>
      <c r="G439" s="46"/>
      <c r="H439" s="98"/>
    </row>
    <row r="440" spans="1:8" ht="15.75">
      <c r="A440" s="46"/>
      <c r="B440" s="46"/>
      <c r="C440" s="46"/>
      <c r="D440" s="46"/>
      <c r="E440" s="98"/>
      <c r="F440" s="46"/>
      <c r="G440" s="46"/>
      <c r="H440" s="98"/>
    </row>
    <row r="441" spans="1:8" ht="15.75">
      <c r="A441" s="46"/>
      <c r="B441" s="46"/>
      <c r="C441" s="46"/>
      <c r="D441" s="46"/>
      <c r="E441" s="98"/>
      <c r="F441" s="46"/>
      <c r="G441" s="46"/>
      <c r="H441" s="98"/>
    </row>
    <row r="442" spans="1:8" ht="15.75">
      <c r="A442" s="46"/>
      <c r="B442" s="46"/>
      <c r="C442" s="46"/>
      <c r="D442" s="46"/>
      <c r="E442" s="98"/>
      <c r="F442" s="46"/>
      <c r="G442" s="46"/>
      <c r="H442" s="98"/>
    </row>
    <row r="443" spans="1:8" ht="15.75">
      <c r="A443" s="46"/>
      <c r="B443" s="46"/>
      <c r="C443" s="46"/>
      <c r="D443" s="46"/>
      <c r="E443" s="98"/>
      <c r="F443" s="46"/>
      <c r="G443" s="46"/>
      <c r="H443" s="98"/>
    </row>
    <row r="444" spans="1:8" ht="15.75">
      <c r="A444" s="46"/>
      <c r="B444" s="46"/>
      <c r="C444" s="46"/>
      <c r="D444" s="46"/>
      <c r="E444" s="98"/>
      <c r="F444" s="46"/>
      <c r="G444" s="46"/>
      <c r="H444" s="98"/>
    </row>
    <row r="445" spans="1:8" ht="15.75">
      <c r="A445" s="46"/>
      <c r="B445" s="46"/>
      <c r="C445" s="46"/>
      <c r="D445" s="46"/>
      <c r="E445" s="98"/>
      <c r="F445" s="46"/>
      <c r="G445" s="46"/>
      <c r="H445" s="98"/>
    </row>
    <row r="446" spans="1:8" ht="15.75">
      <c r="A446" s="46"/>
      <c r="B446" s="46"/>
      <c r="C446" s="46"/>
      <c r="D446" s="46"/>
      <c r="E446" s="98"/>
      <c r="F446" s="46"/>
      <c r="G446" s="46"/>
      <c r="H446" s="98"/>
    </row>
    <row r="447" spans="1:8" ht="15.75">
      <c r="A447" s="46"/>
      <c r="B447" s="46"/>
      <c r="C447" s="46"/>
      <c r="D447" s="46"/>
      <c r="E447" s="98"/>
      <c r="F447" s="46"/>
      <c r="G447" s="46"/>
      <c r="H447" s="98"/>
    </row>
    <row r="448" spans="1:8" ht="15.75">
      <c r="A448" s="46"/>
      <c r="B448" s="46"/>
      <c r="C448" s="46"/>
      <c r="D448" s="46"/>
      <c r="E448" s="98"/>
      <c r="F448" s="46"/>
      <c r="G448" s="46"/>
      <c r="H448" s="98"/>
    </row>
    <row r="449" spans="1:8" ht="15.75">
      <c r="A449" s="46"/>
      <c r="B449" s="46"/>
      <c r="C449" s="46"/>
      <c r="D449" s="46"/>
      <c r="E449" s="98"/>
      <c r="F449" s="46"/>
      <c r="G449" s="46"/>
      <c r="H449" s="98"/>
    </row>
    <row r="450" spans="1:8" ht="15.75">
      <c r="A450" s="46"/>
      <c r="B450" s="46"/>
      <c r="C450" s="46"/>
      <c r="D450" s="46"/>
      <c r="E450" s="98"/>
      <c r="F450" s="46"/>
      <c r="G450" s="46"/>
      <c r="H450" s="98"/>
    </row>
    <row r="451" spans="1:8" ht="15.75">
      <c r="A451" s="46"/>
      <c r="B451" s="46"/>
      <c r="C451" s="46"/>
      <c r="D451" s="46"/>
      <c r="E451" s="98"/>
      <c r="F451" s="46"/>
      <c r="G451" s="46"/>
      <c r="H451" s="98"/>
    </row>
    <row r="452" spans="1:8" ht="15.75">
      <c r="A452" s="46"/>
      <c r="B452" s="46"/>
      <c r="C452" s="46"/>
      <c r="D452" s="46"/>
      <c r="E452" s="98"/>
      <c r="F452" s="46"/>
      <c r="G452" s="46"/>
      <c r="H452" s="98"/>
    </row>
    <row r="453" spans="1:8" ht="15.75">
      <c r="A453" s="46"/>
      <c r="B453" s="46"/>
      <c r="C453" s="46"/>
      <c r="D453" s="46"/>
      <c r="E453" s="98"/>
      <c r="F453" s="46"/>
      <c r="G453" s="46"/>
      <c r="H453" s="98"/>
    </row>
    <row r="454" spans="1:8" ht="15.75">
      <c r="A454" s="46"/>
      <c r="B454" s="46"/>
      <c r="C454" s="46"/>
      <c r="D454" s="46"/>
      <c r="E454" s="98"/>
      <c r="F454" s="46"/>
      <c r="G454" s="46"/>
      <c r="H454" s="98"/>
    </row>
    <row r="455" spans="1:8" ht="15.75">
      <c r="A455" s="46"/>
      <c r="B455" s="46"/>
      <c r="C455" s="46"/>
      <c r="D455" s="46"/>
      <c r="E455" s="98"/>
      <c r="F455" s="46"/>
      <c r="G455" s="46"/>
      <c r="H455" s="98"/>
    </row>
    <row r="456" spans="1:8" ht="15.75">
      <c r="A456" s="46"/>
      <c r="B456" s="46"/>
      <c r="C456" s="46"/>
      <c r="D456" s="46"/>
      <c r="E456" s="98"/>
      <c r="F456" s="46"/>
      <c r="G456" s="46"/>
      <c r="H456" s="98"/>
    </row>
    <row r="457" spans="1:8" ht="15.75">
      <c r="A457" s="46"/>
      <c r="B457" s="46"/>
      <c r="C457" s="46"/>
      <c r="D457" s="46"/>
      <c r="E457" s="98"/>
      <c r="F457" s="46"/>
      <c r="G457" s="46"/>
      <c r="H457" s="98"/>
    </row>
    <row r="458" spans="1:8" ht="15.75">
      <c r="A458" s="46"/>
      <c r="B458" s="46"/>
      <c r="C458" s="46"/>
      <c r="D458" s="46"/>
      <c r="E458" s="98"/>
      <c r="F458" s="46"/>
      <c r="G458" s="46"/>
      <c r="H458" s="98"/>
    </row>
    <row r="459" spans="1:8" ht="15.75">
      <c r="A459" s="46"/>
      <c r="B459" s="46"/>
      <c r="C459" s="46"/>
      <c r="D459" s="46"/>
      <c r="E459" s="98"/>
      <c r="F459" s="46"/>
      <c r="G459" s="46"/>
      <c r="H459" s="98"/>
    </row>
    <row r="460" spans="1:8" ht="15.75">
      <c r="A460" s="46"/>
      <c r="B460" s="46"/>
      <c r="C460" s="46"/>
      <c r="D460" s="46"/>
      <c r="E460" s="98"/>
      <c r="F460" s="46"/>
      <c r="G460" s="46"/>
      <c r="H460" s="98"/>
    </row>
    <row r="461" spans="1:8" ht="15.75">
      <c r="A461" s="46"/>
      <c r="B461" s="46"/>
      <c r="C461" s="46"/>
      <c r="D461" s="46"/>
      <c r="E461" s="98"/>
      <c r="F461" s="46"/>
      <c r="G461" s="46"/>
      <c r="H461" s="98"/>
    </row>
    <row r="462" spans="1:8" ht="15.75">
      <c r="A462" s="46"/>
      <c r="B462" s="46"/>
      <c r="C462" s="46"/>
      <c r="D462" s="46"/>
      <c r="E462" s="98"/>
      <c r="F462" s="46"/>
      <c r="G462" s="46"/>
      <c r="H462" s="98"/>
    </row>
    <row r="463" spans="1:8" ht="15.75">
      <c r="A463" s="46"/>
      <c r="B463" s="46"/>
      <c r="C463" s="46"/>
      <c r="D463" s="46"/>
      <c r="E463" s="98"/>
      <c r="F463" s="46"/>
      <c r="G463" s="46"/>
      <c r="H463" s="98"/>
    </row>
    <row r="464" spans="1:8" ht="15.75">
      <c r="A464" s="46"/>
      <c r="B464" s="46"/>
      <c r="C464" s="46"/>
      <c r="D464" s="46"/>
      <c r="E464" s="98"/>
      <c r="F464" s="46"/>
      <c r="G464" s="46"/>
      <c r="H464" s="98"/>
    </row>
    <row r="465" spans="1:8" ht="15.75">
      <c r="A465" s="46"/>
      <c r="B465" s="46"/>
      <c r="C465" s="46"/>
      <c r="D465" s="46"/>
      <c r="E465" s="98"/>
      <c r="F465" s="46"/>
      <c r="G465" s="46"/>
      <c r="H465" s="98"/>
    </row>
    <row r="466" spans="1:8" ht="15.75">
      <c r="A466" s="46"/>
      <c r="B466" s="46"/>
      <c r="C466" s="46"/>
      <c r="D466" s="46"/>
      <c r="E466" s="98"/>
      <c r="F466" s="46"/>
      <c r="G466" s="46"/>
      <c r="H466" s="98"/>
    </row>
    <row r="467" spans="1:8" ht="15.75">
      <c r="A467" s="46"/>
      <c r="B467" s="46"/>
      <c r="C467" s="46"/>
      <c r="D467" s="46"/>
      <c r="E467" s="98"/>
      <c r="F467" s="46"/>
      <c r="G467" s="46"/>
      <c r="H467" s="98"/>
    </row>
    <row r="468" spans="1:8" ht="15.75">
      <c r="A468" s="46"/>
      <c r="B468" s="46"/>
      <c r="C468" s="46"/>
      <c r="D468" s="46"/>
      <c r="E468" s="98"/>
      <c r="F468" s="46"/>
      <c r="G468" s="46"/>
      <c r="H468" s="98"/>
    </row>
    <row r="469" spans="1:8" ht="15.75">
      <c r="A469" s="46"/>
      <c r="B469" s="46"/>
      <c r="C469" s="46"/>
      <c r="D469" s="46"/>
      <c r="E469" s="98"/>
      <c r="F469" s="46"/>
      <c r="G469" s="46"/>
      <c r="H469" s="98"/>
    </row>
    <row r="470" spans="1:8" ht="15.75">
      <c r="A470" s="46"/>
      <c r="B470" s="46"/>
      <c r="C470" s="46"/>
      <c r="D470" s="46"/>
      <c r="E470" s="98"/>
      <c r="F470" s="46"/>
      <c r="G470" s="46"/>
      <c r="H470" s="98"/>
    </row>
    <row r="471" spans="1:8" ht="15.75">
      <c r="A471" s="46"/>
      <c r="B471" s="46"/>
      <c r="C471" s="46"/>
      <c r="D471" s="46"/>
      <c r="E471" s="98"/>
      <c r="F471" s="46"/>
      <c r="G471" s="46"/>
      <c r="H471" s="98"/>
    </row>
    <row r="472" spans="1:8" ht="15.75">
      <c r="A472" s="46"/>
      <c r="B472" s="46"/>
      <c r="C472" s="46"/>
      <c r="D472" s="46"/>
      <c r="E472" s="98"/>
      <c r="F472" s="46"/>
      <c r="G472" s="46"/>
      <c r="H472" s="98"/>
    </row>
    <row r="473" spans="1:8" ht="15.75">
      <c r="A473" s="46"/>
      <c r="B473" s="46"/>
      <c r="C473" s="46"/>
      <c r="D473" s="46"/>
      <c r="E473" s="98"/>
      <c r="F473" s="46"/>
      <c r="G473" s="46"/>
      <c r="H473" s="98"/>
    </row>
    <row r="474" spans="1:8" ht="15.75">
      <c r="A474" s="46"/>
      <c r="B474" s="46"/>
      <c r="C474" s="46"/>
      <c r="D474" s="46"/>
      <c r="E474" s="98"/>
      <c r="F474" s="46"/>
      <c r="G474" s="46"/>
      <c r="H474" s="98"/>
    </row>
    <row r="475" spans="1:8" ht="15.75">
      <c r="A475" s="46"/>
      <c r="B475" s="46"/>
      <c r="C475" s="46"/>
      <c r="D475" s="46"/>
      <c r="E475" s="98"/>
      <c r="F475" s="46"/>
      <c r="G475" s="46"/>
      <c r="H475" s="98"/>
    </row>
    <row r="476" spans="1:8" ht="15.75">
      <c r="A476" s="46"/>
      <c r="B476" s="46"/>
      <c r="C476" s="46"/>
      <c r="D476" s="46"/>
      <c r="E476" s="98"/>
      <c r="F476" s="46"/>
      <c r="G476" s="46"/>
      <c r="H476" s="98"/>
    </row>
    <row r="477" spans="1:8" ht="15.75">
      <c r="A477" s="46"/>
      <c r="B477" s="46"/>
      <c r="C477" s="46"/>
      <c r="D477" s="46"/>
      <c r="E477" s="98"/>
      <c r="F477" s="46"/>
      <c r="G477" s="46"/>
      <c r="H477" s="98"/>
    </row>
    <row r="478" spans="1:8" ht="15.75">
      <c r="A478" s="46"/>
      <c r="B478" s="46"/>
      <c r="C478" s="46"/>
      <c r="D478" s="46"/>
      <c r="E478" s="98"/>
      <c r="F478" s="46"/>
      <c r="G478" s="46"/>
      <c r="H478" s="98"/>
    </row>
    <row r="479" spans="1:8" ht="15.75">
      <c r="A479" s="46"/>
      <c r="B479" s="46"/>
      <c r="C479" s="46"/>
      <c r="D479" s="46"/>
      <c r="E479" s="98"/>
      <c r="F479" s="46"/>
      <c r="G479" s="46"/>
      <c r="H479" s="98"/>
    </row>
    <row r="480" spans="1:8" ht="15.75">
      <c r="A480" s="46"/>
      <c r="B480" s="46"/>
      <c r="C480" s="46"/>
      <c r="D480" s="46"/>
      <c r="E480" s="98"/>
      <c r="F480" s="46"/>
      <c r="G480" s="46"/>
      <c r="H480" s="98"/>
    </row>
    <row r="481" spans="1:8" ht="15.75">
      <c r="A481" s="46"/>
      <c r="B481" s="46"/>
      <c r="C481" s="46"/>
      <c r="D481" s="46"/>
      <c r="E481" s="98"/>
      <c r="F481" s="46"/>
      <c r="G481" s="46"/>
      <c r="H481" s="98"/>
    </row>
    <row r="482" spans="1:8" ht="15.75">
      <c r="A482" s="46"/>
      <c r="B482" s="46"/>
      <c r="C482" s="46"/>
      <c r="D482" s="46"/>
      <c r="E482" s="98"/>
      <c r="F482" s="46"/>
      <c r="G482" s="46"/>
      <c r="H482" s="98"/>
    </row>
    <row r="483" spans="1:8" ht="15.75">
      <c r="A483" s="46"/>
      <c r="B483" s="46"/>
      <c r="C483" s="46"/>
      <c r="D483" s="46"/>
      <c r="E483" s="98"/>
      <c r="F483" s="46"/>
      <c r="G483" s="46"/>
      <c r="H483" s="98"/>
    </row>
    <row r="484" spans="1:8" ht="15.75">
      <c r="A484" s="46"/>
      <c r="B484" s="46"/>
      <c r="C484" s="46"/>
      <c r="D484" s="46"/>
      <c r="E484" s="98"/>
      <c r="F484" s="46"/>
      <c r="G484" s="46"/>
      <c r="H484" s="98"/>
    </row>
    <row r="485" spans="1:8" ht="15.75">
      <c r="A485" s="46"/>
      <c r="B485" s="46"/>
      <c r="C485" s="46"/>
      <c r="D485" s="46"/>
      <c r="E485" s="98"/>
      <c r="F485" s="46"/>
      <c r="G485" s="46"/>
      <c r="H485" s="98"/>
    </row>
    <row r="486" spans="1:8" ht="15.75">
      <c r="A486" s="46"/>
      <c r="B486" s="46"/>
      <c r="C486" s="46"/>
      <c r="D486" s="46"/>
      <c r="E486" s="98"/>
      <c r="F486" s="46"/>
      <c r="G486" s="46"/>
      <c r="H486" s="98"/>
    </row>
    <row r="487" spans="1:8" ht="15.75">
      <c r="A487" s="46"/>
      <c r="B487" s="46"/>
      <c r="C487" s="46"/>
      <c r="D487" s="46"/>
      <c r="E487" s="98"/>
      <c r="F487" s="46"/>
      <c r="G487" s="46"/>
      <c r="H487" s="98"/>
    </row>
    <row r="488" spans="1:8" ht="15.75">
      <c r="A488" s="46"/>
      <c r="B488" s="46"/>
      <c r="C488" s="46"/>
      <c r="D488" s="46"/>
      <c r="E488" s="98"/>
      <c r="F488" s="46"/>
      <c r="G488" s="46"/>
      <c r="H488" s="98"/>
    </row>
    <row r="489" spans="1:8" ht="15.75">
      <c r="A489" s="46"/>
      <c r="B489" s="46"/>
      <c r="C489" s="46"/>
      <c r="D489" s="46"/>
      <c r="E489" s="98"/>
      <c r="F489" s="46"/>
      <c r="G489" s="46"/>
      <c r="H489" s="98"/>
    </row>
    <row r="490" spans="1:8" ht="15.75">
      <c r="A490" s="46"/>
      <c r="B490" s="46"/>
      <c r="C490" s="46"/>
      <c r="D490" s="46"/>
      <c r="E490" s="98"/>
      <c r="F490" s="46"/>
      <c r="G490" s="46"/>
      <c r="H490" s="98"/>
    </row>
    <row r="491" spans="1:8" ht="15.75">
      <c r="A491" s="46"/>
      <c r="B491" s="46"/>
      <c r="C491" s="46"/>
      <c r="D491" s="46"/>
      <c r="E491" s="98"/>
      <c r="F491" s="46"/>
      <c r="G491" s="46"/>
      <c r="H491" s="98"/>
    </row>
    <row r="492" spans="1:8" ht="15.75">
      <c r="A492" s="46"/>
      <c r="B492" s="46"/>
      <c r="C492" s="46"/>
      <c r="D492" s="46"/>
      <c r="E492" s="98"/>
      <c r="F492" s="46"/>
      <c r="G492" s="46"/>
      <c r="H492" s="98"/>
    </row>
    <row r="493" spans="1:8" ht="15.75">
      <c r="A493" s="46"/>
      <c r="B493" s="46"/>
      <c r="C493" s="46"/>
      <c r="D493" s="46"/>
      <c r="E493" s="98"/>
      <c r="F493" s="46"/>
      <c r="G493" s="46"/>
      <c r="H493" s="98"/>
    </row>
    <row r="494" spans="1:8" ht="15.75">
      <c r="A494" s="46"/>
      <c r="B494" s="46"/>
      <c r="C494" s="46"/>
      <c r="D494" s="46"/>
      <c r="E494" s="98"/>
      <c r="F494" s="46"/>
      <c r="G494" s="46"/>
      <c r="H494" s="98"/>
    </row>
    <row r="495" spans="1:8" ht="15.75">
      <c r="A495" s="46"/>
      <c r="B495" s="46"/>
      <c r="C495" s="46"/>
      <c r="D495" s="46"/>
      <c r="E495" s="98"/>
      <c r="F495" s="46"/>
      <c r="G495" s="46"/>
      <c r="H495" s="98"/>
    </row>
    <row r="496" spans="1:8" ht="15.75">
      <c r="A496" s="46"/>
      <c r="B496" s="46"/>
      <c r="C496" s="46"/>
      <c r="D496" s="46"/>
      <c r="E496" s="98"/>
      <c r="F496" s="46"/>
      <c r="G496" s="46"/>
      <c r="H496" s="98"/>
    </row>
    <row r="497" spans="1:8" ht="15.75">
      <c r="A497" s="46"/>
      <c r="B497" s="46"/>
      <c r="C497" s="46"/>
      <c r="D497" s="46"/>
      <c r="E497" s="98"/>
      <c r="F497" s="46"/>
      <c r="G497" s="46"/>
      <c r="H497" s="98"/>
    </row>
    <row r="498" spans="1:8" ht="15.75">
      <c r="A498" s="46"/>
      <c r="B498" s="46"/>
      <c r="C498" s="46"/>
      <c r="D498" s="46"/>
      <c r="E498" s="98"/>
      <c r="F498" s="46"/>
      <c r="G498" s="46"/>
      <c r="H498" s="98"/>
    </row>
    <row r="499" spans="1:8" ht="15.75">
      <c r="A499" s="46"/>
      <c r="B499" s="46"/>
      <c r="C499" s="46"/>
      <c r="D499" s="46"/>
      <c r="E499" s="98"/>
      <c r="F499" s="46"/>
      <c r="G499" s="46"/>
      <c r="H499" s="98"/>
    </row>
    <row r="500" spans="1:8" ht="15.75">
      <c r="A500" s="46"/>
      <c r="B500" s="46"/>
      <c r="C500" s="46"/>
      <c r="D500" s="46"/>
      <c r="E500" s="98"/>
      <c r="F500" s="46"/>
      <c r="G500" s="46"/>
      <c r="H500" s="98"/>
    </row>
    <row r="501" spans="1:8" ht="15.75">
      <c r="A501" s="46"/>
      <c r="B501" s="46"/>
      <c r="C501" s="46"/>
      <c r="D501" s="46"/>
      <c r="E501" s="98"/>
      <c r="F501" s="46"/>
      <c r="G501" s="46"/>
      <c r="H501" s="98"/>
    </row>
    <row r="502" spans="1:8" ht="15.75">
      <c r="A502" s="46"/>
      <c r="B502" s="46"/>
      <c r="C502" s="46"/>
      <c r="D502" s="46"/>
      <c r="E502" s="98"/>
      <c r="F502" s="46"/>
      <c r="G502" s="46"/>
      <c r="H502" s="98"/>
    </row>
    <row r="503" spans="1:8" ht="15.75">
      <c r="A503" s="46"/>
      <c r="B503" s="46"/>
      <c r="C503" s="46"/>
      <c r="D503" s="46"/>
      <c r="E503" s="98"/>
      <c r="F503" s="46"/>
      <c r="G503" s="46"/>
      <c r="H503" s="98"/>
    </row>
    <row r="504" spans="1:8" ht="15.75">
      <c r="A504" s="46"/>
      <c r="B504" s="46"/>
      <c r="C504" s="46"/>
      <c r="D504" s="46"/>
      <c r="E504" s="98"/>
      <c r="F504" s="46"/>
      <c r="G504" s="46"/>
      <c r="H504" s="98"/>
    </row>
    <row r="505" spans="1:8" ht="15.75">
      <c r="A505" s="46"/>
      <c r="B505" s="46"/>
      <c r="C505" s="46"/>
      <c r="D505" s="46"/>
      <c r="E505" s="98"/>
      <c r="F505" s="46"/>
      <c r="G505" s="46"/>
      <c r="H505" s="98"/>
    </row>
    <row r="506" spans="1:8" ht="15.75">
      <c r="A506" s="46"/>
      <c r="B506" s="46"/>
      <c r="C506" s="46"/>
      <c r="D506" s="46"/>
      <c r="E506" s="98"/>
      <c r="F506" s="46"/>
      <c r="G506" s="46"/>
      <c r="H506" s="98"/>
    </row>
    <row r="507" spans="1:8" ht="15.75">
      <c r="A507" s="46"/>
      <c r="B507" s="46"/>
      <c r="C507" s="46"/>
      <c r="D507" s="46"/>
      <c r="E507" s="98"/>
      <c r="F507" s="46"/>
      <c r="G507" s="46"/>
      <c r="H507" s="98"/>
    </row>
    <row r="508" spans="1:8" ht="15.75">
      <c r="A508" s="46"/>
      <c r="B508" s="46"/>
      <c r="C508" s="46"/>
      <c r="D508" s="46"/>
      <c r="E508" s="98"/>
      <c r="F508" s="46"/>
      <c r="G508" s="46"/>
      <c r="H508" s="98"/>
    </row>
    <row r="509" spans="1:8" ht="15.75">
      <c r="A509" s="46"/>
      <c r="B509" s="46"/>
      <c r="C509" s="46"/>
      <c r="D509" s="46"/>
      <c r="E509" s="98"/>
      <c r="F509" s="46"/>
      <c r="G509" s="46"/>
      <c r="H509" s="98"/>
    </row>
    <row r="510" spans="1:8" ht="15.75">
      <c r="A510" s="46"/>
      <c r="B510" s="46"/>
      <c r="C510" s="46"/>
      <c r="D510" s="46"/>
      <c r="E510" s="98"/>
      <c r="F510" s="46"/>
      <c r="G510" s="46"/>
      <c r="H510" s="98"/>
    </row>
    <row r="511" spans="1:8" ht="15.75">
      <c r="A511" s="46"/>
      <c r="B511" s="46"/>
      <c r="C511" s="46"/>
      <c r="D511" s="46"/>
      <c r="E511" s="98"/>
      <c r="F511" s="46"/>
      <c r="G511" s="46"/>
      <c r="H511" s="98"/>
    </row>
    <row r="512" spans="1:8" ht="15.75">
      <c r="A512" s="46"/>
      <c r="B512" s="46"/>
      <c r="C512" s="46"/>
      <c r="D512" s="46"/>
      <c r="E512" s="98"/>
      <c r="F512" s="46"/>
      <c r="G512" s="46"/>
      <c r="H512" s="98"/>
    </row>
    <row r="513" spans="1:8" ht="15.75">
      <c r="A513" s="46"/>
      <c r="B513" s="46"/>
      <c r="C513" s="46"/>
      <c r="D513" s="46"/>
      <c r="E513" s="98"/>
      <c r="F513" s="46"/>
      <c r="G513" s="46"/>
      <c r="H513" s="98"/>
    </row>
    <row r="514" spans="1:8" ht="15.75">
      <c r="A514" s="46"/>
      <c r="B514" s="46"/>
      <c r="C514" s="46"/>
      <c r="D514" s="46"/>
      <c r="E514" s="98"/>
      <c r="F514" s="46"/>
      <c r="G514" s="46"/>
      <c r="H514" s="98"/>
    </row>
    <row r="515" spans="1:8" ht="15.75">
      <c r="A515" s="46"/>
      <c r="B515" s="46"/>
      <c r="C515" s="46"/>
      <c r="D515" s="46"/>
      <c r="E515" s="98"/>
      <c r="F515" s="46"/>
      <c r="G515" s="46"/>
      <c r="H515" s="98"/>
    </row>
    <row r="516" spans="1:8" ht="15.75">
      <c r="A516" s="46"/>
      <c r="B516" s="46"/>
      <c r="C516" s="46"/>
      <c r="D516" s="46"/>
      <c r="E516" s="98"/>
      <c r="F516" s="46"/>
      <c r="G516" s="46"/>
      <c r="H516" s="98"/>
    </row>
    <row r="517" spans="1:8" ht="15.75">
      <c r="A517" s="46"/>
      <c r="B517" s="46"/>
      <c r="C517" s="46"/>
      <c r="D517" s="46"/>
      <c r="E517" s="98"/>
      <c r="F517" s="46"/>
      <c r="G517" s="46"/>
      <c r="H517" s="98"/>
    </row>
    <row r="518" spans="1:8" ht="15.75">
      <c r="A518" s="46"/>
      <c r="B518" s="46"/>
      <c r="C518" s="46"/>
      <c r="D518" s="46"/>
      <c r="E518" s="98"/>
      <c r="F518" s="46"/>
      <c r="G518" s="46"/>
      <c r="H518" s="98"/>
    </row>
    <row r="519" spans="1:8" ht="15.75">
      <c r="A519" s="46"/>
      <c r="B519" s="46"/>
      <c r="C519" s="46"/>
      <c r="D519" s="46"/>
      <c r="E519" s="98"/>
      <c r="F519" s="46"/>
      <c r="G519" s="46"/>
      <c r="H519" s="98"/>
    </row>
    <row r="520" spans="1:8" ht="15.75">
      <c r="A520" s="46"/>
      <c r="B520" s="46"/>
      <c r="C520" s="46"/>
      <c r="D520" s="46"/>
      <c r="E520" s="98"/>
      <c r="F520" s="46"/>
      <c r="G520" s="46"/>
      <c r="H520" s="98"/>
    </row>
    <row r="521" spans="1:8" ht="15.75">
      <c r="A521" s="46"/>
      <c r="B521" s="46"/>
      <c r="C521" s="46"/>
      <c r="D521" s="46"/>
      <c r="E521" s="98"/>
      <c r="F521" s="46"/>
      <c r="G521" s="46"/>
      <c r="H521" s="98"/>
    </row>
    <row r="522" spans="1:8" ht="15.75">
      <c r="A522" s="46"/>
      <c r="B522" s="46"/>
      <c r="C522" s="46"/>
      <c r="D522" s="46"/>
      <c r="E522" s="98"/>
      <c r="F522" s="46"/>
      <c r="G522" s="46"/>
      <c r="H522" s="98"/>
    </row>
    <row r="523" spans="1:8" ht="15.75">
      <c r="A523" s="46"/>
      <c r="B523" s="46"/>
      <c r="C523" s="46"/>
      <c r="D523" s="46"/>
      <c r="E523" s="98"/>
      <c r="F523" s="46"/>
      <c r="G523" s="46"/>
      <c r="H523" s="98"/>
    </row>
    <row r="524" spans="1:8" ht="15.75">
      <c r="A524" s="46"/>
      <c r="B524" s="46"/>
      <c r="C524" s="46"/>
      <c r="D524" s="46"/>
      <c r="E524" s="98"/>
      <c r="F524" s="46"/>
      <c r="G524" s="46"/>
      <c r="H524" s="98"/>
    </row>
    <row r="525" spans="1:8" ht="15.75">
      <c r="A525" s="46"/>
      <c r="B525" s="46"/>
      <c r="C525" s="46"/>
      <c r="D525" s="46"/>
      <c r="E525" s="98"/>
      <c r="F525" s="46"/>
      <c r="G525" s="46"/>
      <c r="H525" s="98"/>
    </row>
    <row r="526" spans="1:8" ht="15.75">
      <c r="A526" s="46"/>
      <c r="B526" s="46"/>
      <c r="C526" s="46"/>
      <c r="D526" s="46"/>
      <c r="E526" s="98"/>
      <c r="F526" s="46"/>
      <c r="G526" s="46"/>
      <c r="H526" s="98"/>
    </row>
    <row r="527" spans="1:8" ht="15.75">
      <c r="A527" s="46"/>
      <c r="B527" s="46"/>
      <c r="C527" s="46"/>
      <c r="D527" s="46"/>
      <c r="E527" s="98"/>
      <c r="F527" s="46"/>
      <c r="G527" s="46"/>
      <c r="H527" s="98"/>
    </row>
    <row r="528" spans="1:8" ht="15.75">
      <c r="A528" s="46"/>
      <c r="B528" s="46"/>
      <c r="C528" s="46"/>
      <c r="D528" s="46"/>
      <c r="E528" s="98"/>
      <c r="F528" s="46"/>
      <c r="G528" s="46"/>
      <c r="H528" s="98"/>
    </row>
    <row r="529" spans="1:8" ht="15.75">
      <c r="A529" s="46"/>
      <c r="B529" s="46"/>
      <c r="C529" s="46"/>
      <c r="D529" s="46"/>
      <c r="E529" s="98"/>
      <c r="F529" s="46"/>
      <c r="G529" s="46"/>
      <c r="H529" s="98"/>
    </row>
    <row r="530" spans="1:8" ht="15.75">
      <c r="A530" s="46"/>
      <c r="B530" s="46"/>
      <c r="C530" s="46"/>
      <c r="D530" s="46"/>
      <c r="E530" s="98"/>
      <c r="F530" s="46"/>
      <c r="G530" s="46"/>
      <c r="H530" s="98"/>
    </row>
    <row r="531" spans="1:8" ht="15.75">
      <c r="A531" s="46"/>
      <c r="B531" s="46"/>
      <c r="C531" s="46"/>
      <c r="D531" s="46"/>
      <c r="E531" s="98"/>
      <c r="F531" s="46"/>
      <c r="G531" s="46"/>
      <c r="H531" s="98"/>
    </row>
    <row r="532" spans="1:8" ht="15.75">
      <c r="A532" s="46"/>
      <c r="B532" s="46"/>
      <c r="C532" s="46"/>
      <c r="D532" s="46"/>
      <c r="E532" s="98"/>
      <c r="F532" s="46"/>
      <c r="G532" s="46"/>
      <c r="H532" s="98"/>
    </row>
    <row r="533" spans="1:8" ht="15.75">
      <c r="A533" s="46"/>
      <c r="B533" s="46"/>
      <c r="C533" s="46"/>
      <c r="D533" s="46"/>
      <c r="E533" s="98"/>
      <c r="F533" s="46"/>
      <c r="G533" s="46"/>
      <c r="H533" s="98"/>
    </row>
    <row r="534" spans="1:8" ht="15.75">
      <c r="A534" s="46"/>
      <c r="B534" s="46"/>
      <c r="C534" s="46"/>
      <c r="D534" s="46"/>
      <c r="E534" s="98"/>
      <c r="F534" s="46"/>
      <c r="G534" s="46"/>
      <c r="H534" s="98"/>
    </row>
    <row r="535" spans="1:8" ht="15.75">
      <c r="A535" s="46"/>
      <c r="B535" s="46"/>
      <c r="C535" s="46"/>
      <c r="D535" s="46"/>
      <c r="E535" s="98"/>
      <c r="F535" s="46"/>
      <c r="G535" s="46"/>
      <c r="H535" s="98"/>
    </row>
    <row r="536" spans="1:8" ht="15.75">
      <c r="A536" s="46"/>
      <c r="B536" s="46"/>
      <c r="C536" s="46"/>
      <c r="D536" s="46"/>
      <c r="E536" s="98"/>
      <c r="F536" s="46"/>
      <c r="G536" s="46"/>
      <c r="H536" s="98"/>
    </row>
    <row r="537" spans="1:8" ht="15.75">
      <c r="A537" s="46"/>
      <c r="B537" s="46"/>
      <c r="C537" s="46"/>
      <c r="D537" s="46"/>
      <c r="E537" s="98"/>
      <c r="F537" s="46"/>
      <c r="G537" s="46"/>
      <c r="H537" s="98"/>
    </row>
    <row r="538" spans="1:8" ht="15.75">
      <c r="A538" s="46"/>
      <c r="B538" s="46"/>
      <c r="C538" s="46"/>
      <c r="D538" s="46"/>
      <c r="E538" s="98"/>
      <c r="F538" s="46"/>
      <c r="G538" s="46"/>
      <c r="H538" s="98"/>
    </row>
    <row r="539" spans="1:8" ht="15.75">
      <c r="A539" s="46"/>
      <c r="B539" s="46"/>
      <c r="C539" s="46"/>
      <c r="D539" s="46"/>
      <c r="E539" s="98"/>
      <c r="F539" s="46"/>
      <c r="G539" s="46"/>
      <c r="H539" s="98"/>
    </row>
    <row r="540" spans="1:8" ht="15.75">
      <c r="A540" s="46"/>
      <c r="B540" s="46"/>
      <c r="C540" s="46"/>
      <c r="D540" s="46"/>
      <c r="E540" s="98"/>
      <c r="F540" s="46"/>
      <c r="G540" s="46"/>
      <c r="H540" s="98"/>
    </row>
    <row r="541" spans="1:8" ht="15.75">
      <c r="A541" s="46"/>
      <c r="B541" s="46"/>
      <c r="C541" s="46"/>
      <c r="D541" s="46"/>
      <c r="E541" s="98"/>
      <c r="F541" s="46"/>
      <c r="G541" s="46"/>
      <c r="H541" s="98"/>
    </row>
    <row r="542" spans="1:8" ht="15.75">
      <c r="A542" s="46"/>
      <c r="B542" s="46"/>
      <c r="C542" s="46"/>
      <c r="D542" s="46"/>
      <c r="E542" s="98"/>
      <c r="F542" s="46"/>
      <c r="G542" s="46"/>
      <c r="H542" s="98"/>
    </row>
    <row r="543" spans="1:8" ht="15.75">
      <c r="A543" s="46"/>
      <c r="B543" s="46"/>
      <c r="C543" s="46"/>
      <c r="D543" s="46"/>
      <c r="E543" s="98"/>
      <c r="F543" s="46"/>
      <c r="G543" s="46"/>
      <c r="H543" s="98"/>
    </row>
    <row r="544" spans="1:8" ht="15.75">
      <c r="A544" s="46"/>
      <c r="B544" s="46"/>
      <c r="C544" s="46"/>
      <c r="D544" s="46"/>
      <c r="E544" s="98"/>
      <c r="F544" s="46"/>
      <c r="G544" s="46"/>
      <c r="H544" s="98"/>
    </row>
    <row r="545" spans="1:8" ht="15.75">
      <c r="A545" s="46"/>
      <c r="B545" s="46"/>
      <c r="C545" s="46"/>
      <c r="D545" s="46"/>
      <c r="E545" s="98"/>
      <c r="F545" s="46"/>
      <c r="G545" s="46"/>
      <c r="H545" s="98"/>
    </row>
    <row r="546" spans="1:8" ht="15.75">
      <c r="A546" s="46"/>
      <c r="B546" s="46"/>
      <c r="C546" s="46"/>
      <c r="D546" s="46"/>
      <c r="E546" s="98"/>
      <c r="F546" s="46"/>
      <c r="G546" s="46"/>
      <c r="H546" s="98"/>
    </row>
    <row r="547" spans="1:8" ht="15.75">
      <c r="A547" s="46"/>
      <c r="B547" s="46"/>
      <c r="C547" s="46"/>
      <c r="D547" s="46"/>
      <c r="E547" s="98"/>
      <c r="F547" s="46"/>
      <c r="G547" s="46"/>
      <c r="H547" s="98"/>
    </row>
    <row r="548" spans="1:8" ht="15.75">
      <c r="A548" s="46"/>
      <c r="B548" s="46"/>
      <c r="C548" s="46"/>
      <c r="D548" s="46"/>
      <c r="E548" s="98"/>
      <c r="F548" s="46"/>
      <c r="G548" s="46"/>
      <c r="H548" s="98"/>
    </row>
    <row r="549" spans="1:8" ht="15.75">
      <c r="A549" s="46"/>
      <c r="B549" s="46"/>
      <c r="C549" s="46"/>
      <c r="D549" s="46"/>
      <c r="E549" s="98"/>
      <c r="F549" s="46"/>
      <c r="G549" s="46"/>
      <c r="H549" s="98"/>
    </row>
    <row r="550" spans="1:8" ht="15.75">
      <c r="A550" s="46"/>
      <c r="B550" s="46"/>
      <c r="C550" s="46"/>
      <c r="D550" s="46"/>
      <c r="E550" s="98"/>
      <c r="F550" s="46"/>
      <c r="G550" s="46"/>
      <c r="H550" s="98"/>
    </row>
    <row r="551" spans="1:8" ht="15.75">
      <c r="A551" s="46"/>
      <c r="B551" s="46"/>
      <c r="C551" s="46"/>
      <c r="D551" s="46"/>
      <c r="E551" s="98"/>
      <c r="F551" s="46"/>
      <c r="G551" s="46"/>
      <c r="H551" s="98"/>
    </row>
    <row r="552" spans="1:8" ht="15.75">
      <c r="A552" s="46"/>
      <c r="B552" s="46"/>
      <c r="C552" s="46"/>
      <c r="D552" s="46"/>
      <c r="E552" s="98"/>
      <c r="F552" s="46"/>
      <c r="G552" s="46"/>
      <c r="H552" s="98"/>
    </row>
    <row r="553" spans="1:8" ht="15.75">
      <c r="A553" s="46"/>
      <c r="B553" s="46"/>
      <c r="C553" s="46"/>
      <c r="D553" s="46"/>
      <c r="E553" s="98"/>
      <c r="F553" s="46"/>
      <c r="G553" s="46"/>
      <c r="H553" s="98"/>
    </row>
    <row r="554" spans="1:8" ht="15.75">
      <c r="A554" s="46"/>
      <c r="B554" s="46"/>
      <c r="C554" s="46"/>
      <c r="D554" s="46"/>
      <c r="E554" s="98"/>
      <c r="F554" s="46"/>
      <c r="G554" s="46"/>
      <c r="H554" s="98"/>
    </row>
    <row r="555" spans="1:8" ht="15.75">
      <c r="A555" s="46"/>
      <c r="B555" s="46"/>
      <c r="C555" s="46"/>
      <c r="D555" s="46"/>
      <c r="E555" s="98"/>
      <c r="F555" s="46"/>
      <c r="G555" s="46"/>
      <c r="H555" s="98"/>
    </row>
    <row r="556" spans="1:8" ht="15.75">
      <c r="A556" s="46"/>
      <c r="B556" s="46"/>
      <c r="C556" s="46"/>
      <c r="D556" s="46"/>
      <c r="E556" s="98"/>
      <c r="F556" s="46"/>
      <c r="G556" s="46"/>
      <c r="H556" s="98"/>
    </row>
    <row r="557" spans="1:8" ht="15.75">
      <c r="A557" s="46"/>
      <c r="B557" s="46"/>
      <c r="C557" s="46"/>
      <c r="D557" s="46"/>
      <c r="E557" s="98"/>
      <c r="F557" s="46"/>
      <c r="G557" s="46"/>
      <c r="H557" s="98"/>
    </row>
    <row r="558" spans="1:8" ht="15.75">
      <c r="A558" s="46"/>
      <c r="B558" s="46"/>
      <c r="C558" s="46"/>
      <c r="D558" s="46"/>
      <c r="E558" s="98"/>
      <c r="F558" s="46"/>
      <c r="G558" s="46"/>
      <c r="H558" s="98"/>
    </row>
    <row r="559" spans="1:8" ht="15.75">
      <c r="A559" s="46"/>
      <c r="B559" s="46"/>
      <c r="C559" s="46"/>
      <c r="D559" s="46"/>
      <c r="E559" s="98"/>
      <c r="F559" s="46"/>
      <c r="G559" s="46"/>
      <c r="H559" s="98"/>
    </row>
    <row r="560" spans="1:8" ht="15.75">
      <c r="A560" s="46"/>
      <c r="B560" s="46"/>
      <c r="C560" s="46"/>
      <c r="D560" s="46"/>
      <c r="E560" s="98"/>
      <c r="F560" s="46"/>
      <c r="G560" s="46"/>
      <c r="H560" s="98"/>
    </row>
    <row r="561" spans="1:8" ht="15.75">
      <c r="A561" s="46"/>
      <c r="B561" s="46"/>
      <c r="C561" s="46"/>
      <c r="D561" s="46"/>
      <c r="E561" s="98"/>
      <c r="F561" s="46"/>
      <c r="G561" s="46"/>
      <c r="H561" s="98"/>
    </row>
    <row r="562" spans="1:8" ht="15.75">
      <c r="A562" s="46"/>
      <c r="B562" s="46"/>
      <c r="C562" s="46"/>
      <c r="D562" s="46"/>
      <c r="E562" s="98"/>
      <c r="F562" s="46"/>
      <c r="G562" s="46"/>
      <c r="H562" s="98"/>
    </row>
    <row r="563" spans="1:8" ht="15.75">
      <c r="A563" s="46"/>
      <c r="B563" s="46"/>
      <c r="C563" s="46"/>
      <c r="D563" s="46"/>
      <c r="E563" s="98"/>
      <c r="F563" s="46"/>
      <c r="G563" s="46"/>
      <c r="H563" s="98"/>
    </row>
    <row r="564" spans="1:8" ht="15.75">
      <c r="A564" s="46"/>
      <c r="B564" s="46"/>
      <c r="C564" s="46"/>
      <c r="D564" s="46"/>
      <c r="E564" s="98"/>
      <c r="F564" s="46"/>
      <c r="G564" s="46"/>
      <c r="H564" s="98"/>
    </row>
    <row r="565" spans="1:8" ht="15.75">
      <c r="A565" s="46"/>
      <c r="B565" s="46"/>
      <c r="C565" s="46"/>
      <c r="D565" s="46"/>
      <c r="E565" s="98"/>
      <c r="F565" s="46"/>
      <c r="G565" s="46"/>
      <c r="H565" s="98"/>
    </row>
    <row r="566" spans="1:8" ht="15.75">
      <c r="A566" s="46"/>
      <c r="B566" s="46"/>
      <c r="C566" s="46"/>
      <c r="D566" s="46"/>
      <c r="E566" s="98"/>
      <c r="F566" s="46"/>
      <c r="G566" s="46"/>
      <c r="H566" s="98"/>
    </row>
    <row r="567" spans="1:8" ht="15.75">
      <c r="A567" s="46"/>
      <c r="B567" s="46"/>
      <c r="C567" s="46"/>
      <c r="D567" s="46"/>
      <c r="E567" s="98"/>
      <c r="F567" s="46"/>
      <c r="G567" s="46"/>
      <c r="H567" s="98"/>
    </row>
    <row r="568" spans="1:8" ht="15.75">
      <c r="A568" s="46"/>
      <c r="B568" s="46"/>
      <c r="C568" s="46"/>
      <c r="D568" s="46"/>
      <c r="E568" s="98"/>
      <c r="F568" s="46"/>
      <c r="G568" s="46"/>
      <c r="H568" s="98"/>
    </row>
    <row r="569" spans="1:8" ht="15.75">
      <c r="A569" s="46"/>
      <c r="B569" s="46"/>
      <c r="C569" s="46"/>
      <c r="D569" s="46"/>
      <c r="E569" s="98"/>
      <c r="F569" s="46"/>
      <c r="G569" s="46"/>
      <c r="H569" s="98"/>
    </row>
    <row r="570" spans="1:8" ht="15.75">
      <c r="A570" s="46"/>
      <c r="B570" s="46"/>
      <c r="C570" s="46"/>
      <c r="D570" s="46"/>
      <c r="E570" s="98"/>
      <c r="F570" s="46"/>
      <c r="G570" s="46"/>
      <c r="H570" s="98"/>
    </row>
    <row r="571" spans="1:8" ht="15.75">
      <c r="A571" s="46"/>
      <c r="B571" s="46"/>
      <c r="C571" s="46"/>
      <c r="D571" s="46"/>
      <c r="E571" s="98"/>
      <c r="F571" s="46"/>
      <c r="G571" s="46"/>
      <c r="H571" s="98"/>
    </row>
    <row r="572" spans="1:8" ht="15.75">
      <c r="A572" s="46"/>
      <c r="B572" s="46"/>
      <c r="C572" s="46"/>
      <c r="D572" s="46"/>
      <c r="E572" s="98"/>
      <c r="F572" s="46"/>
      <c r="G572" s="46"/>
      <c r="H572" s="98"/>
    </row>
    <row r="573" spans="1:8" ht="15.75">
      <c r="A573" s="46"/>
      <c r="B573" s="46"/>
      <c r="C573" s="46"/>
      <c r="D573" s="46"/>
      <c r="E573" s="98"/>
      <c r="F573" s="46"/>
      <c r="G573" s="46"/>
      <c r="H573" s="98"/>
    </row>
    <row r="574" spans="1:8" ht="15.75">
      <c r="A574" s="46"/>
      <c r="B574" s="46"/>
      <c r="C574" s="46"/>
      <c r="D574" s="46"/>
      <c r="E574" s="98"/>
      <c r="F574" s="46"/>
      <c r="G574" s="46"/>
      <c r="H574" s="98"/>
    </row>
    <row r="575" spans="1:8" ht="15.75">
      <c r="A575" s="46"/>
      <c r="B575" s="46"/>
      <c r="C575" s="46"/>
      <c r="D575" s="46"/>
      <c r="E575" s="98"/>
      <c r="F575" s="46"/>
      <c r="G575" s="46"/>
      <c r="H575" s="98"/>
    </row>
    <row r="576" spans="1:8" ht="15.75">
      <c r="A576" s="46"/>
      <c r="B576" s="46"/>
      <c r="C576" s="46"/>
      <c r="D576" s="46"/>
      <c r="E576" s="98"/>
      <c r="F576" s="46"/>
      <c r="G576" s="46"/>
      <c r="H576" s="98"/>
    </row>
    <row r="577" spans="1:8" ht="15.75">
      <c r="A577" s="46"/>
      <c r="B577" s="46"/>
      <c r="C577" s="46"/>
      <c r="D577" s="46"/>
      <c r="E577" s="98"/>
      <c r="F577" s="46"/>
      <c r="G577" s="46"/>
      <c r="H577" s="98"/>
    </row>
    <row r="578" spans="1:8" ht="15.75">
      <c r="A578" s="46"/>
      <c r="B578" s="46"/>
      <c r="C578" s="46"/>
      <c r="D578" s="46"/>
      <c r="E578" s="98"/>
      <c r="F578" s="46"/>
      <c r="G578" s="46"/>
      <c r="H578" s="98"/>
    </row>
    <row r="579" spans="1:8" ht="15.75">
      <c r="A579" s="46"/>
      <c r="B579" s="46"/>
      <c r="C579" s="46"/>
      <c r="D579" s="46"/>
      <c r="E579" s="98"/>
      <c r="F579" s="46"/>
      <c r="G579" s="46"/>
      <c r="H579" s="98"/>
    </row>
    <row r="580" spans="1:8" ht="15.75">
      <c r="A580" s="46"/>
      <c r="B580" s="46"/>
      <c r="C580" s="46"/>
      <c r="D580" s="46"/>
      <c r="E580" s="98"/>
      <c r="F580" s="46"/>
      <c r="G580" s="46"/>
      <c r="H580" s="98"/>
    </row>
    <row r="581" spans="1:8" ht="15.75">
      <c r="A581" s="46"/>
      <c r="B581" s="46"/>
      <c r="C581" s="46"/>
      <c r="D581" s="46"/>
      <c r="E581" s="98"/>
      <c r="F581" s="46"/>
      <c r="G581" s="46"/>
      <c r="H581" s="98"/>
    </row>
    <row r="582" spans="1:8" ht="15.75">
      <c r="A582" s="46"/>
      <c r="B582" s="46"/>
      <c r="C582" s="46"/>
      <c r="D582" s="46"/>
      <c r="E582" s="98"/>
      <c r="F582" s="46"/>
      <c r="G582" s="46"/>
      <c r="H582" s="98"/>
    </row>
    <row r="583" spans="1:8" ht="15.75">
      <c r="A583" s="46"/>
      <c r="B583" s="46"/>
      <c r="C583" s="46"/>
      <c r="D583" s="46"/>
      <c r="E583" s="98"/>
      <c r="F583" s="46"/>
      <c r="G583" s="46"/>
      <c r="H583" s="98"/>
    </row>
    <row r="584" spans="1:8" ht="15.75">
      <c r="A584" s="46"/>
      <c r="B584" s="46"/>
      <c r="C584" s="46"/>
      <c r="D584" s="46"/>
      <c r="E584" s="98"/>
      <c r="F584" s="46"/>
      <c r="G584" s="46"/>
      <c r="H584" s="98"/>
    </row>
    <row r="585" spans="1:8" ht="15.75">
      <c r="A585" s="46"/>
      <c r="B585" s="46"/>
      <c r="C585" s="46"/>
      <c r="D585" s="46"/>
      <c r="E585" s="98"/>
      <c r="F585" s="46"/>
      <c r="G585" s="46"/>
      <c r="H585" s="98"/>
    </row>
    <row r="586" spans="1:8" ht="15.75">
      <c r="A586" s="46"/>
      <c r="B586" s="46"/>
      <c r="C586" s="46"/>
      <c r="D586" s="46"/>
      <c r="E586" s="98"/>
      <c r="F586" s="46"/>
      <c r="G586" s="46"/>
      <c r="H586" s="98"/>
    </row>
    <row r="587" spans="1:8" ht="15.75">
      <c r="A587" s="46"/>
      <c r="B587" s="46"/>
      <c r="C587" s="46"/>
      <c r="D587" s="46"/>
      <c r="E587" s="98"/>
      <c r="F587" s="46"/>
      <c r="G587" s="46"/>
      <c r="H587" s="98"/>
    </row>
    <row r="588" spans="1:8" ht="15.75">
      <c r="A588" s="46"/>
      <c r="B588" s="46"/>
      <c r="C588" s="46"/>
      <c r="D588" s="46"/>
      <c r="E588" s="98"/>
      <c r="F588" s="46"/>
      <c r="G588" s="46"/>
      <c r="H588" s="98"/>
    </row>
    <row r="589" spans="1:8" ht="15.75">
      <c r="A589" s="46"/>
      <c r="B589" s="46"/>
      <c r="C589" s="46"/>
      <c r="D589" s="46"/>
      <c r="E589" s="98"/>
      <c r="F589" s="46"/>
      <c r="G589" s="46"/>
      <c r="H589" s="98"/>
    </row>
    <row r="590" spans="1:8" ht="15.75">
      <c r="A590" s="46"/>
      <c r="B590" s="46"/>
      <c r="C590" s="46"/>
      <c r="D590" s="46"/>
      <c r="E590" s="98"/>
      <c r="F590" s="46"/>
      <c r="G590" s="46"/>
      <c r="H590" s="98"/>
    </row>
    <row r="591" spans="1:8" ht="15.75">
      <c r="A591" s="46"/>
      <c r="B591" s="46"/>
      <c r="C591" s="46"/>
      <c r="D591" s="46"/>
      <c r="E591" s="98"/>
      <c r="F591" s="46"/>
      <c r="G591" s="46"/>
      <c r="H591" s="98"/>
    </row>
    <row r="592" spans="1:8" ht="15.75">
      <c r="A592" s="46"/>
      <c r="B592" s="46"/>
      <c r="C592" s="46"/>
      <c r="D592" s="46"/>
      <c r="E592" s="98"/>
      <c r="F592" s="46"/>
      <c r="G592" s="46"/>
      <c r="H592" s="98"/>
    </row>
    <row r="593" spans="1:8" ht="15.75">
      <c r="A593" s="46"/>
      <c r="B593" s="46"/>
      <c r="C593" s="46"/>
      <c r="D593" s="46"/>
      <c r="E593" s="98"/>
      <c r="F593" s="46"/>
      <c r="G593" s="46"/>
      <c r="H593" s="98"/>
    </row>
    <row r="594" spans="1:8" ht="15.75">
      <c r="A594" s="46"/>
      <c r="B594" s="46"/>
      <c r="C594" s="46"/>
      <c r="D594" s="46"/>
      <c r="E594" s="98"/>
      <c r="F594" s="46"/>
      <c r="G594" s="46"/>
      <c r="H594" s="98"/>
    </row>
    <row r="595" spans="1:8" ht="15.75">
      <c r="A595" s="46"/>
      <c r="B595" s="46"/>
      <c r="C595" s="46"/>
      <c r="D595" s="46"/>
      <c r="E595" s="98"/>
      <c r="F595" s="46"/>
      <c r="G595" s="46"/>
      <c r="H595" s="98"/>
    </row>
    <row r="596" spans="1:8" ht="15.75">
      <c r="A596" s="46"/>
      <c r="B596" s="46"/>
      <c r="C596" s="46"/>
      <c r="D596" s="46"/>
      <c r="E596" s="98"/>
      <c r="F596" s="46"/>
      <c r="G596" s="46"/>
      <c r="H596" s="98"/>
    </row>
    <row r="597" spans="1:8" ht="15.75">
      <c r="A597" s="46"/>
      <c r="B597" s="46"/>
      <c r="C597" s="46"/>
      <c r="D597" s="46"/>
      <c r="E597" s="98"/>
      <c r="F597" s="46"/>
      <c r="G597" s="46"/>
      <c r="H597" s="98"/>
    </row>
    <row r="598" spans="1:8" ht="15.75">
      <c r="A598" s="46"/>
      <c r="B598" s="46"/>
      <c r="C598" s="46"/>
      <c r="D598" s="46"/>
      <c r="E598" s="98"/>
      <c r="F598" s="46"/>
      <c r="G598" s="46"/>
      <c r="H598" s="98"/>
    </row>
    <row r="599" spans="1:8" ht="15.75">
      <c r="A599" s="46"/>
      <c r="B599" s="46"/>
      <c r="C599" s="46"/>
      <c r="D599" s="46"/>
      <c r="E599" s="98"/>
      <c r="F599" s="46"/>
      <c r="G599" s="46"/>
      <c r="H599" s="98"/>
    </row>
    <row r="600" spans="1:8" ht="15.75">
      <c r="A600" s="46"/>
      <c r="B600" s="46"/>
      <c r="C600" s="46"/>
      <c r="D600" s="46"/>
      <c r="E600" s="98"/>
      <c r="F600" s="46"/>
      <c r="G600" s="46"/>
      <c r="H600" s="98"/>
    </row>
    <row r="601" spans="1:8" ht="15.75">
      <c r="A601" s="46"/>
      <c r="B601" s="46"/>
      <c r="C601" s="46"/>
      <c r="D601" s="46"/>
      <c r="E601" s="98"/>
      <c r="F601" s="46"/>
      <c r="G601" s="46"/>
      <c r="H601" s="98"/>
    </row>
    <row r="602" spans="1:8" ht="15.75">
      <c r="A602" s="46"/>
      <c r="B602" s="46"/>
      <c r="C602" s="46"/>
      <c r="D602" s="46"/>
      <c r="E602" s="98"/>
      <c r="F602" s="46"/>
      <c r="G602" s="46"/>
      <c r="H602" s="98"/>
    </row>
    <row r="603" spans="1:8" ht="15.75">
      <c r="A603" s="46"/>
      <c r="B603" s="46"/>
      <c r="C603" s="46"/>
      <c r="D603" s="46"/>
      <c r="E603" s="98"/>
      <c r="F603" s="46"/>
      <c r="G603" s="46"/>
      <c r="H603" s="98"/>
    </row>
    <row r="604" spans="1:8" ht="15.75">
      <c r="A604" s="46"/>
      <c r="B604" s="46"/>
      <c r="C604" s="46"/>
      <c r="D604" s="46"/>
      <c r="E604" s="98"/>
      <c r="F604" s="46"/>
      <c r="G604" s="46"/>
      <c r="H604" s="98"/>
    </row>
    <row r="605" spans="1:8" ht="15.75">
      <c r="A605" s="46"/>
      <c r="B605" s="46"/>
      <c r="C605" s="46"/>
      <c r="D605" s="46"/>
      <c r="E605" s="98"/>
      <c r="F605" s="46"/>
      <c r="G605" s="46"/>
      <c r="H605" s="98"/>
    </row>
    <row r="606" spans="1:8" ht="15.75">
      <c r="A606" s="46"/>
      <c r="B606" s="46"/>
      <c r="C606" s="46"/>
      <c r="D606" s="46"/>
      <c r="E606" s="98"/>
      <c r="F606" s="46"/>
      <c r="G606" s="46"/>
      <c r="H606" s="98"/>
    </row>
    <row r="607" spans="1:8" ht="15.75">
      <c r="A607" s="46"/>
      <c r="B607" s="46"/>
      <c r="C607" s="46"/>
      <c r="D607" s="46"/>
      <c r="E607" s="98"/>
      <c r="F607" s="46"/>
      <c r="G607" s="46"/>
      <c r="H607" s="98"/>
    </row>
    <row r="608" spans="1:8" ht="15.75">
      <c r="A608" s="46"/>
      <c r="B608" s="46"/>
      <c r="C608" s="46"/>
      <c r="D608" s="46"/>
      <c r="E608" s="98"/>
      <c r="F608" s="46"/>
      <c r="G608" s="46"/>
      <c r="H608" s="98"/>
    </row>
    <row r="609" spans="1:8" ht="15.75">
      <c r="A609" s="46"/>
      <c r="B609" s="46"/>
      <c r="C609" s="46"/>
      <c r="D609" s="46"/>
      <c r="E609" s="98"/>
      <c r="F609" s="46"/>
      <c r="G609" s="46"/>
      <c r="H609" s="98"/>
    </row>
    <row r="610" spans="1:8" ht="15.75">
      <c r="A610" s="46"/>
      <c r="B610" s="46"/>
      <c r="C610" s="46"/>
      <c r="D610" s="46"/>
      <c r="E610" s="98"/>
      <c r="F610" s="46"/>
      <c r="G610" s="46"/>
      <c r="H610" s="98"/>
    </row>
    <row r="611" spans="1:8" ht="15.75">
      <c r="A611" s="46"/>
      <c r="B611" s="46"/>
      <c r="C611" s="46"/>
      <c r="D611" s="46"/>
      <c r="E611" s="98"/>
      <c r="F611" s="46"/>
      <c r="G611" s="46"/>
      <c r="H611" s="98"/>
    </row>
    <row r="612" spans="1:8" ht="15.75">
      <c r="A612" s="46"/>
      <c r="B612" s="46"/>
      <c r="C612" s="46"/>
      <c r="D612" s="46"/>
      <c r="E612" s="98"/>
      <c r="F612" s="46"/>
      <c r="G612" s="46"/>
      <c r="H612" s="98"/>
    </row>
    <row r="613" spans="1:8" ht="15.75">
      <c r="A613" s="46"/>
      <c r="B613" s="46"/>
      <c r="C613" s="46"/>
      <c r="D613" s="46"/>
      <c r="E613" s="98"/>
      <c r="F613" s="46"/>
      <c r="G613" s="46"/>
      <c r="H613" s="98"/>
    </row>
    <row r="614" spans="1:8" ht="15.75">
      <c r="A614" s="46"/>
      <c r="B614" s="46"/>
      <c r="C614" s="46"/>
      <c r="D614" s="46"/>
      <c r="E614" s="98"/>
      <c r="F614" s="46"/>
      <c r="G614" s="46"/>
      <c r="H614" s="98"/>
    </row>
    <row r="615" spans="1:8" ht="15.75">
      <c r="A615" s="46"/>
      <c r="B615" s="46"/>
      <c r="C615" s="46"/>
      <c r="D615" s="46"/>
      <c r="E615" s="98"/>
      <c r="F615" s="46"/>
      <c r="G615" s="46"/>
      <c r="H615" s="98"/>
    </row>
    <row r="616" spans="1:8" ht="15.75">
      <c r="A616" s="46"/>
      <c r="B616" s="46"/>
      <c r="C616" s="46"/>
      <c r="D616" s="46"/>
      <c r="E616" s="98"/>
      <c r="F616" s="46"/>
      <c r="G616" s="46"/>
      <c r="H616" s="98"/>
    </row>
    <row r="617" spans="1:8" ht="15.75">
      <c r="A617" s="46"/>
      <c r="B617" s="46"/>
      <c r="C617" s="46"/>
      <c r="D617" s="46"/>
      <c r="E617" s="98"/>
      <c r="F617" s="46"/>
      <c r="G617" s="46"/>
      <c r="H617" s="98"/>
    </row>
    <row r="618" spans="1:8" ht="15.75">
      <c r="A618" s="46"/>
      <c r="B618" s="46"/>
      <c r="C618" s="46"/>
      <c r="D618" s="46"/>
      <c r="E618" s="98"/>
      <c r="F618" s="46"/>
      <c r="G618" s="46"/>
      <c r="H618" s="98"/>
    </row>
    <row r="619" spans="1:8" ht="15.75">
      <c r="A619" s="46"/>
      <c r="B619" s="46"/>
      <c r="C619" s="46"/>
      <c r="D619" s="46"/>
      <c r="E619" s="98"/>
      <c r="F619" s="46"/>
      <c r="G619" s="46"/>
      <c r="H619" s="98"/>
    </row>
    <row r="620" spans="1:8" ht="15.75">
      <c r="A620" s="46"/>
      <c r="B620" s="46"/>
      <c r="C620" s="46"/>
      <c r="D620" s="46"/>
      <c r="E620" s="98"/>
      <c r="F620" s="46"/>
      <c r="G620" s="46"/>
      <c r="H620" s="98"/>
    </row>
    <row r="621" spans="1:8" ht="15.75">
      <c r="A621" s="46"/>
      <c r="B621" s="46"/>
      <c r="C621" s="46"/>
      <c r="D621" s="46"/>
      <c r="E621" s="98"/>
      <c r="F621" s="46"/>
      <c r="G621" s="46"/>
      <c r="H621" s="98"/>
    </row>
    <row r="622" spans="1:8" ht="15.75">
      <c r="A622" s="46"/>
      <c r="B622" s="46"/>
      <c r="C622" s="46"/>
      <c r="D622" s="46"/>
      <c r="E622" s="98"/>
      <c r="F622" s="46"/>
      <c r="G622" s="46"/>
      <c r="H622" s="98"/>
    </row>
    <row r="623" spans="1:8" ht="15.75">
      <c r="A623" s="46"/>
      <c r="B623" s="46"/>
      <c r="C623" s="46"/>
      <c r="D623" s="46"/>
      <c r="E623" s="98"/>
      <c r="F623" s="46"/>
      <c r="G623" s="46"/>
      <c r="H623" s="98"/>
    </row>
    <row r="624" spans="1:8" ht="15.75">
      <c r="A624" s="46"/>
      <c r="B624" s="46"/>
      <c r="C624" s="46"/>
      <c r="D624" s="46"/>
      <c r="E624" s="98"/>
      <c r="F624" s="46"/>
      <c r="G624" s="46"/>
      <c r="H624" s="98"/>
    </row>
    <row r="625" spans="1:8" ht="15.75">
      <c r="A625" s="46"/>
      <c r="B625" s="46"/>
      <c r="C625" s="46"/>
      <c r="D625" s="46"/>
      <c r="E625" s="98"/>
      <c r="F625" s="46"/>
      <c r="G625" s="46"/>
      <c r="H625" s="98"/>
    </row>
    <row r="626" spans="1:8" ht="15.75">
      <c r="A626" s="46"/>
      <c r="B626" s="46"/>
      <c r="C626" s="46"/>
      <c r="D626" s="46"/>
      <c r="E626" s="98"/>
      <c r="F626" s="46"/>
      <c r="G626" s="46"/>
      <c r="H626" s="98"/>
    </row>
    <row r="627" spans="1:8" ht="15.75">
      <c r="A627" s="46"/>
      <c r="B627" s="46"/>
      <c r="C627" s="46"/>
      <c r="D627" s="46"/>
      <c r="E627" s="98"/>
      <c r="F627" s="46"/>
      <c r="G627" s="46"/>
      <c r="H627" s="98"/>
    </row>
    <row r="628" spans="1:8" ht="15.75">
      <c r="A628" s="46"/>
      <c r="B628" s="46"/>
      <c r="C628" s="46"/>
      <c r="D628" s="46"/>
      <c r="E628" s="98"/>
      <c r="F628" s="46"/>
      <c r="G628" s="46"/>
      <c r="H628" s="98"/>
    </row>
    <row r="629" spans="1:8" ht="15.75">
      <c r="A629" s="46"/>
      <c r="B629" s="46"/>
      <c r="C629" s="46"/>
      <c r="D629" s="46"/>
      <c r="E629" s="98"/>
      <c r="F629" s="46"/>
      <c r="G629" s="46"/>
      <c r="H629" s="98"/>
    </row>
    <row r="630" spans="1:8" ht="15.75">
      <c r="A630" s="46"/>
      <c r="B630" s="46"/>
      <c r="C630" s="46"/>
      <c r="D630" s="46"/>
      <c r="E630" s="98"/>
      <c r="F630" s="46"/>
      <c r="G630" s="46"/>
      <c r="H630" s="98"/>
    </row>
    <row r="631" spans="1:8" ht="15.75">
      <c r="A631" s="46"/>
      <c r="B631" s="46"/>
      <c r="C631" s="46"/>
      <c r="D631" s="46"/>
      <c r="E631" s="98"/>
      <c r="F631" s="46"/>
      <c r="G631" s="46"/>
      <c r="H631" s="98"/>
    </row>
    <row r="632" spans="1:8" ht="15.75">
      <c r="A632" s="46"/>
      <c r="B632" s="46"/>
      <c r="C632" s="46"/>
      <c r="D632" s="46"/>
      <c r="E632" s="98"/>
      <c r="F632" s="46"/>
      <c r="G632" s="46"/>
      <c r="H632" s="98"/>
    </row>
    <row r="633" spans="1:8" ht="15.75">
      <c r="A633" s="46"/>
      <c r="B633" s="46"/>
      <c r="C633" s="46"/>
      <c r="D633" s="46"/>
      <c r="E633" s="98"/>
      <c r="F633" s="46"/>
      <c r="G633" s="46"/>
      <c r="H633" s="98"/>
    </row>
    <row r="634" spans="1:8" ht="15.75">
      <c r="A634" s="46"/>
      <c r="B634" s="46"/>
      <c r="C634" s="46"/>
      <c r="D634" s="46"/>
      <c r="E634" s="98"/>
      <c r="F634" s="46"/>
      <c r="G634" s="46"/>
      <c r="H634" s="98"/>
    </row>
    <row r="635" spans="1:8" ht="15.75">
      <c r="A635" s="46"/>
      <c r="B635" s="46"/>
      <c r="C635" s="46"/>
      <c r="D635" s="46"/>
      <c r="E635" s="98"/>
      <c r="F635" s="46"/>
      <c r="G635" s="46"/>
      <c r="H635" s="98"/>
    </row>
    <row r="636" spans="1:8" ht="15.75">
      <c r="A636" s="46"/>
      <c r="B636" s="46"/>
      <c r="C636" s="46"/>
      <c r="D636" s="46"/>
      <c r="E636" s="98"/>
      <c r="F636" s="46"/>
      <c r="G636" s="46"/>
      <c r="H636" s="98"/>
    </row>
    <row r="637" spans="1:8" ht="15.75">
      <c r="A637" s="46"/>
      <c r="B637" s="46"/>
      <c r="C637" s="46"/>
      <c r="D637" s="46"/>
      <c r="E637" s="98"/>
      <c r="F637" s="46"/>
      <c r="G637" s="46"/>
      <c r="H637" s="98"/>
    </row>
    <row r="638" spans="1:8" ht="15.75">
      <c r="A638" s="46"/>
      <c r="B638" s="46"/>
      <c r="C638" s="46"/>
      <c r="D638" s="46"/>
      <c r="E638" s="98"/>
      <c r="F638" s="46"/>
      <c r="G638" s="46"/>
      <c r="H638" s="98"/>
    </row>
    <row r="639" spans="1:8" ht="15.75">
      <c r="A639" s="46"/>
      <c r="B639" s="46"/>
      <c r="C639" s="46"/>
      <c r="D639" s="46"/>
      <c r="E639" s="98"/>
      <c r="F639" s="46"/>
      <c r="G639" s="46"/>
      <c r="H639" s="98"/>
    </row>
    <row r="640" spans="1:8" ht="15.75">
      <c r="A640" s="46"/>
      <c r="B640" s="46"/>
      <c r="C640" s="46"/>
      <c r="D640" s="46"/>
      <c r="E640" s="98"/>
      <c r="F640" s="46"/>
      <c r="G640" s="46"/>
      <c r="H640" s="98"/>
    </row>
    <row r="641" spans="1:8" ht="15.75">
      <c r="A641" s="46"/>
      <c r="B641" s="46"/>
      <c r="C641" s="46"/>
      <c r="D641" s="46"/>
      <c r="E641" s="98"/>
      <c r="F641" s="46"/>
      <c r="G641" s="46"/>
      <c r="H641" s="98"/>
    </row>
    <row r="642" spans="1:8" ht="15.75">
      <c r="A642" s="46"/>
      <c r="B642" s="46"/>
      <c r="C642" s="46"/>
      <c r="D642" s="46"/>
      <c r="E642" s="98"/>
      <c r="F642" s="46"/>
      <c r="G642" s="46"/>
      <c r="H642" s="98"/>
    </row>
    <row r="643" spans="1:8" ht="15.75">
      <c r="A643" s="46"/>
      <c r="B643" s="46"/>
      <c r="C643" s="46"/>
      <c r="D643" s="46"/>
      <c r="E643" s="98"/>
      <c r="F643" s="46"/>
      <c r="G643" s="46"/>
      <c r="H643" s="98"/>
    </row>
    <row r="644" spans="1:8" ht="15.75">
      <c r="A644" s="46"/>
      <c r="B644" s="46"/>
      <c r="C644" s="46"/>
      <c r="D644" s="46"/>
      <c r="E644" s="98"/>
      <c r="F644" s="46"/>
      <c r="G644" s="46"/>
      <c r="H644" s="98"/>
    </row>
    <row r="645" spans="1:8" ht="15.75">
      <c r="A645" s="46"/>
      <c r="B645" s="46"/>
      <c r="C645" s="46"/>
      <c r="D645" s="46"/>
      <c r="E645" s="98"/>
      <c r="F645" s="46"/>
      <c r="G645" s="46"/>
      <c r="H645" s="98"/>
    </row>
    <row r="646" spans="1:8" ht="15.75">
      <c r="A646" s="46"/>
      <c r="B646" s="46"/>
      <c r="C646" s="46"/>
      <c r="D646" s="46"/>
      <c r="E646" s="98"/>
      <c r="F646" s="46"/>
      <c r="G646" s="46"/>
      <c r="H646" s="98"/>
    </row>
    <row r="647" spans="1:8" ht="15.75">
      <c r="A647" s="46"/>
      <c r="B647" s="46"/>
      <c r="C647" s="46"/>
      <c r="D647" s="46"/>
      <c r="E647" s="98"/>
      <c r="F647" s="46"/>
      <c r="G647" s="46"/>
      <c r="H647" s="98"/>
    </row>
    <row r="648" spans="1:8" ht="15.75">
      <c r="A648" s="46"/>
      <c r="B648" s="46"/>
      <c r="C648" s="46"/>
      <c r="D648" s="46"/>
      <c r="E648" s="98"/>
      <c r="F648" s="46"/>
      <c r="G648" s="46"/>
      <c r="H648" s="98"/>
    </row>
    <row r="649" spans="1:8" ht="15.75">
      <c r="A649" s="46"/>
      <c r="B649" s="46"/>
      <c r="C649" s="46"/>
      <c r="D649" s="46"/>
      <c r="E649" s="98"/>
      <c r="F649" s="46"/>
      <c r="G649" s="46"/>
      <c r="H649" s="98"/>
    </row>
    <row r="650" spans="1:8" ht="15.75">
      <c r="A650" s="46"/>
      <c r="B650" s="46"/>
      <c r="C650" s="46"/>
      <c r="D650" s="46"/>
      <c r="E650" s="98"/>
      <c r="F650" s="46"/>
      <c r="G650" s="46"/>
      <c r="H650" s="98"/>
    </row>
    <row r="651" spans="1:8" ht="15.75">
      <c r="A651" s="46"/>
      <c r="B651" s="46"/>
      <c r="C651" s="46"/>
      <c r="D651" s="46"/>
      <c r="E651" s="98"/>
      <c r="F651" s="46"/>
      <c r="G651" s="46"/>
      <c r="H651" s="98"/>
    </row>
    <row r="652" spans="1:8" ht="15.75">
      <c r="A652" s="46"/>
      <c r="B652" s="46"/>
      <c r="C652" s="46"/>
      <c r="D652" s="46"/>
      <c r="E652" s="98"/>
      <c r="F652" s="46"/>
      <c r="G652" s="46"/>
      <c r="H652" s="98"/>
    </row>
    <row r="653" spans="1:8" ht="15.75">
      <c r="A653" s="46"/>
      <c r="B653" s="46"/>
      <c r="C653" s="46"/>
      <c r="D653" s="46"/>
      <c r="E653" s="98"/>
      <c r="F653" s="46"/>
      <c r="G653" s="46"/>
      <c r="H653" s="98"/>
    </row>
    <row r="654" spans="1:8" ht="15.75">
      <c r="A654" s="46"/>
      <c r="B654" s="46"/>
      <c r="C654" s="46"/>
      <c r="D654" s="46"/>
      <c r="E654" s="98"/>
      <c r="F654" s="46"/>
      <c r="G654" s="46"/>
      <c r="H654" s="98"/>
    </row>
    <row r="655" spans="1:8" ht="15.75">
      <c r="A655" s="46"/>
      <c r="B655" s="46"/>
      <c r="C655" s="46"/>
      <c r="D655" s="46"/>
      <c r="E655" s="98"/>
      <c r="F655" s="46"/>
      <c r="G655" s="46"/>
      <c r="H655" s="98"/>
    </row>
    <row r="656" spans="1:8" ht="15.75">
      <c r="A656" s="46"/>
      <c r="B656" s="46"/>
      <c r="C656" s="46"/>
      <c r="D656" s="46"/>
      <c r="E656" s="98"/>
      <c r="F656" s="46"/>
      <c r="G656" s="46"/>
      <c r="H656" s="98"/>
    </row>
    <row r="657" spans="1:8" ht="15.75">
      <c r="A657" s="46"/>
      <c r="B657" s="46"/>
      <c r="C657" s="46"/>
      <c r="D657" s="46"/>
      <c r="E657" s="98"/>
      <c r="F657" s="46"/>
      <c r="G657" s="46"/>
      <c r="H657" s="98"/>
    </row>
    <row r="658" spans="1:8" ht="15.75">
      <c r="A658" s="46"/>
      <c r="B658" s="46"/>
      <c r="C658" s="46"/>
      <c r="D658" s="46"/>
      <c r="E658" s="98"/>
      <c r="F658" s="46"/>
      <c r="G658" s="46"/>
      <c r="H658" s="98"/>
    </row>
    <row r="659" spans="1:8" ht="15.75">
      <c r="A659" s="46"/>
      <c r="B659" s="46"/>
      <c r="C659" s="46"/>
      <c r="D659" s="46"/>
      <c r="E659" s="98"/>
      <c r="F659" s="46"/>
      <c r="G659" s="46"/>
      <c r="H659" s="98"/>
    </row>
    <row r="660" spans="1:8" ht="15.75">
      <c r="A660" s="46"/>
      <c r="B660" s="46"/>
      <c r="C660" s="46"/>
      <c r="D660" s="46"/>
      <c r="E660" s="98"/>
      <c r="F660" s="46"/>
      <c r="G660" s="46"/>
      <c r="H660" s="98"/>
    </row>
    <row r="661" spans="1:8" ht="15.75">
      <c r="A661" s="46"/>
      <c r="B661" s="46"/>
      <c r="C661" s="46"/>
      <c r="D661" s="46"/>
      <c r="E661" s="98"/>
      <c r="F661" s="46"/>
      <c r="G661" s="46"/>
      <c r="H661" s="98"/>
    </row>
    <row r="662" spans="1:8" ht="15.75">
      <c r="A662" s="46"/>
      <c r="B662" s="46"/>
      <c r="C662" s="46"/>
      <c r="D662" s="46"/>
      <c r="E662" s="98"/>
      <c r="F662" s="46"/>
      <c r="G662" s="46"/>
      <c r="H662" s="98"/>
    </row>
    <row r="663" spans="1:8" ht="15.75">
      <c r="A663" s="46"/>
      <c r="B663" s="46"/>
      <c r="C663" s="46"/>
      <c r="D663" s="46"/>
      <c r="E663" s="98"/>
      <c r="F663" s="46"/>
      <c r="G663" s="46"/>
      <c r="H663" s="98"/>
    </row>
    <row r="664" spans="1:8" ht="15.75">
      <c r="A664" s="46"/>
      <c r="B664" s="46"/>
      <c r="C664" s="46"/>
      <c r="D664" s="46"/>
      <c r="E664" s="98"/>
      <c r="F664" s="46"/>
      <c r="G664" s="46"/>
      <c r="H664" s="98"/>
    </row>
    <row r="665" spans="1:8" ht="15.75">
      <c r="A665" s="46"/>
      <c r="B665" s="46"/>
      <c r="C665" s="46"/>
      <c r="D665" s="46"/>
      <c r="E665" s="98"/>
      <c r="F665" s="46"/>
      <c r="G665" s="46"/>
      <c r="H665" s="98"/>
    </row>
    <row r="666" spans="1:8" ht="15.75">
      <c r="A666" s="46"/>
      <c r="B666" s="46"/>
      <c r="C666" s="46"/>
      <c r="D666" s="46"/>
      <c r="E666" s="98"/>
      <c r="F666" s="46"/>
      <c r="G666" s="46"/>
      <c r="H666" s="98"/>
    </row>
    <row r="667" spans="1:8" ht="15.75">
      <c r="A667" s="46"/>
      <c r="B667" s="46"/>
      <c r="C667" s="46"/>
      <c r="D667" s="46"/>
      <c r="E667" s="98"/>
      <c r="F667" s="46"/>
      <c r="G667" s="46"/>
      <c r="H667" s="98"/>
    </row>
    <row r="668" spans="1:8" ht="15.75">
      <c r="A668" s="46"/>
      <c r="B668" s="46"/>
      <c r="C668" s="46"/>
      <c r="D668" s="46"/>
      <c r="E668" s="98"/>
      <c r="F668" s="46"/>
      <c r="G668" s="46"/>
      <c r="H668" s="98"/>
    </row>
    <row r="669" spans="1:8" ht="15.75">
      <c r="A669" s="46"/>
      <c r="B669" s="46"/>
      <c r="C669" s="46"/>
      <c r="D669" s="46"/>
      <c r="E669" s="98"/>
      <c r="F669" s="46"/>
      <c r="G669" s="46"/>
      <c r="H669" s="98"/>
    </row>
    <row r="670" spans="1:8" ht="15.75">
      <c r="A670" s="46"/>
      <c r="B670" s="46"/>
      <c r="C670" s="46"/>
      <c r="D670" s="46"/>
      <c r="E670" s="98"/>
      <c r="F670" s="46"/>
      <c r="G670" s="46"/>
      <c r="H670" s="98"/>
    </row>
    <row r="671" spans="1:8" ht="15.75">
      <c r="A671" s="46"/>
      <c r="B671" s="46"/>
      <c r="C671" s="46"/>
      <c r="D671" s="46"/>
      <c r="E671" s="98"/>
      <c r="F671" s="46"/>
      <c r="G671" s="46"/>
      <c r="H671" s="98"/>
    </row>
    <row r="672" spans="1:8" ht="15.75">
      <c r="A672" s="46"/>
      <c r="B672" s="46"/>
      <c r="C672" s="46"/>
      <c r="D672" s="46"/>
      <c r="E672" s="98"/>
      <c r="F672" s="46"/>
      <c r="G672" s="46"/>
      <c r="H672" s="98"/>
    </row>
    <row r="673" spans="1:8" ht="15.75">
      <c r="A673" s="46"/>
      <c r="B673" s="46"/>
      <c r="C673" s="46"/>
      <c r="D673" s="46"/>
      <c r="E673" s="98"/>
      <c r="F673" s="46"/>
      <c r="G673" s="46"/>
      <c r="H673" s="98"/>
    </row>
    <row r="674" spans="1:8" ht="15.75">
      <c r="A674" s="46"/>
      <c r="B674" s="46"/>
      <c r="C674" s="46"/>
      <c r="D674" s="46"/>
      <c r="E674" s="98"/>
      <c r="F674" s="46"/>
      <c r="G674" s="46"/>
      <c r="H674" s="98"/>
    </row>
    <row r="675" spans="1:8" ht="15.75">
      <c r="A675" s="46"/>
      <c r="B675" s="46"/>
      <c r="C675" s="46"/>
      <c r="D675" s="46"/>
      <c r="E675" s="98"/>
      <c r="F675" s="46"/>
      <c r="G675" s="46"/>
      <c r="H675" s="98"/>
    </row>
    <row r="676" spans="1:8" ht="15.75">
      <c r="A676" s="46"/>
      <c r="B676" s="46"/>
      <c r="C676" s="46"/>
      <c r="D676" s="46"/>
      <c r="E676" s="98"/>
      <c r="F676" s="46"/>
      <c r="G676" s="46"/>
      <c r="H676" s="98"/>
    </row>
    <row r="677" spans="1:8" ht="15.75">
      <c r="A677" s="46"/>
      <c r="B677" s="46"/>
      <c r="C677" s="46"/>
      <c r="D677" s="46"/>
      <c r="E677" s="98"/>
      <c r="F677" s="46"/>
      <c r="G677" s="46"/>
      <c r="H677" s="98"/>
    </row>
    <row r="678" spans="1:8" ht="15.75">
      <c r="A678" s="46"/>
      <c r="B678" s="46"/>
      <c r="C678" s="46"/>
      <c r="D678" s="46"/>
      <c r="E678" s="98"/>
      <c r="F678" s="46"/>
      <c r="G678" s="46"/>
      <c r="H678" s="98"/>
    </row>
    <row r="679" spans="1:8" ht="15.75">
      <c r="A679" s="46"/>
      <c r="B679" s="46"/>
      <c r="C679" s="46"/>
      <c r="D679" s="46"/>
      <c r="E679" s="98"/>
      <c r="F679" s="46"/>
      <c r="G679" s="46"/>
      <c r="H679" s="98"/>
    </row>
    <row r="680" spans="1:8" ht="15.75">
      <c r="A680" s="46"/>
      <c r="B680" s="46"/>
      <c r="C680" s="46"/>
      <c r="D680" s="46"/>
      <c r="E680" s="98"/>
      <c r="F680" s="46"/>
      <c r="G680" s="46"/>
      <c r="H680" s="98"/>
    </row>
    <row r="681" spans="1:8" ht="15.75">
      <c r="A681" s="46"/>
      <c r="B681" s="46"/>
      <c r="C681" s="46"/>
      <c r="D681" s="46"/>
      <c r="E681" s="98"/>
      <c r="F681" s="46"/>
      <c r="G681" s="46"/>
      <c r="H681" s="98"/>
    </row>
    <row r="682" spans="1:8" ht="15.75">
      <c r="A682" s="46"/>
      <c r="B682" s="46"/>
      <c r="C682" s="46"/>
      <c r="D682" s="46"/>
      <c r="E682" s="98"/>
      <c r="F682" s="46"/>
      <c r="G682" s="46"/>
      <c r="H682" s="98"/>
    </row>
    <row r="683" spans="1:8" ht="15.75">
      <c r="A683" s="46"/>
      <c r="B683" s="46"/>
      <c r="C683" s="46"/>
      <c r="D683" s="46"/>
      <c r="E683" s="98"/>
      <c r="F683" s="46"/>
      <c r="G683" s="46"/>
      <c r="H683" s="98"/>
    </row>
    <row r="684" spans="1:8" ht="15.75">
      <c r="A684" s="46"/>
      <c r="B684" s="46"/>
      <c r="C684" s="46"/>
      <c r="D684" s="46"/>
      <c r="E684" s="98"/>
      <c r="F684" s="46"/>
      <c r="G684" s="46"/>
      <c r="H684" s="98"/>
    </row>
    <row r="685" spans="1:8" ht="15.75">
      <c r="A685" s="46"/>
      <c r="B685" s="46"/>
      <c r="C685" s="46"/>
      <c r="D685" s="46"/>
      <c r="E685" s="98"/>
      <c r="F685" s="46"/>
      <c r="G685" s="46"/>
      <c r="H685" s="98"/>
    </row>
    <row r="686" spans="1:8" ht="15.75">
      <c r="A686" s="46"/>
      <c r="B686" s="46"/>
      <c r="C686" s="46"/>
      <c r="D686" s="46"/>
      <c r="E686" s="98"/>
      <c r="F686" s="46"/>
      <c r="G686" s="46"/>
      <c r="H686" s="98"/>
    </row>
    <row r="687" spans="1:8" ht="15.75">
      <c r="A687" s="46"/>
      <c r="B687" s="46"/>
      <c r="C687" s="46"/>
      <c r="D687" s="46"/>
      <c r="E687" s="98"/>
      <c r="F687" s="46"/>
      <c r="G687" s="46"/>
      <c r="H687" s="98"/>
    </row>
    <row r="688" spans="1:8" ht="15.75">
      <c r="A688" s="46"/>
      <c r="B688" s="46"/>
      <c r="C688" s="46"/>
      <c r="D688" s="46"/>
      <c r="E688" s="98"/>
      <c r="F688" s="46"/>
      <c r="G688" s="46"/>
      <c r="H688" s="98"/>
    </row>
    <row r="689" spans="1:8" ht="15.75">
      <c r="A689" s="46"/>
      <c r="B689" s="46"/>
      <c r="C689" s="46"/>
      <c r="D689" s="46"/>
      <c r="E689" s="98"/>
      <c r="F689" s="46"/>
      <c r="G689" s="46"/>
      <c r="H689" s="98"/>
    </row>
    <row r="690" spans="1:8" ht="15.75">
      <c r="A690" s="46"/>
      <c r="B690" s="46"/>
      <c r="C690" s="46"/>
      <c r="D690" s="46"/>
      <c r="E690" s="98"/>
      <c r="F690" s="46"/>
      <c r="G690" s="46"/>
      <c r="H690" s="98"/>
    </row>
    <row r="691" spans="1:8" ht="15.75">
      <c r="A691" s="46"/>
      <c r="B691" s="46"/>
      <c r="C691" s="46"/>
      <c r="D691" s="46"/>
      <c r="E691" s="98"/>
      <c r="F691" s="46"/>
      <c r="G691" s="46"/>
      <c r="H691" s="98"/>
    </row>
    <row r="692" spans="1:8" ht="15.75">
      <c r="A692" s="46"/>
      <c r="B692" s="46"/>
      <c r="C692" s="46"/>
      <c r="D692" s="46"/>
      <c r="E692" s="98"/>
      <c r="F692" s="46"/>
      <c r="G692" s="46"/>
      <c r="H692" s="98"/>
    </row>
    <row r="693" spans="1:8" ht="15.75">
      <c r="A693" s="46"/>
      <c r="B693" s="46"/>
      <c r="C693" s="46"/>
      <c r="D693" s="46"/>
      <c r="E693" s="98"/>
      <c r="F693" s="46"/>
      <c r="G693" s="46"/>
      <c r="H693" s="98"/>
    </row>
    <row r="694" spans="1:8" ht="15.75">
      <c r="A694" s="46"/>
      <c r="B694" s="46"/>
      <c r="C694" s="46"/>
      <c r="D694" s="46"/>
      <c r="E694" s="98"/>
      <c r="F694" s="46"/>
      <c r="G694" s="46"/>
      <c r="H694" s="98"/>
    </row>
    <row r="695" spans="1:8" ht="15.75">
      <c r="A695" s="46"/>
      <c r="B695" s="46"/>
      <c r="C695" s="46"/>
      <c r="D695" s="46"/>
      <c r="E695" s="98"/>
      <c r="F695" s="46"/>
      <c r="G695" s="46"/>
      <c r="H695" s="98"/>
    </row>
    <row r="696" spans="1:8" ht="15.75">
      <c r="A696" s="46"/>
      <c r="B696" s="46"/>
      <c r="C696" s="46"/>
      <c r="D696" s="46"/>
      <c r="E696" s="98"/>
      <c r="F696" s="46"/>
      <c r="G696" s="46"/>
      <c r="H696" s="98"/>
    </row>
    <row r="697" spans="1:8" ht="15.75">
      <c r="A697" s="46"/>
      <c r="B697" s="46"/>
      <c r="C697" s="46"/>
      <c r="D697" s="46"/>
      <c r="E697" s="98"/>
      <c r="F697" s="46"/>
      <c r="G697" s="46"/>
      <c r="H697" s="98"/>
    </row>
    <row r="698" spans="1:8" ht="15.75">
      <c r="A698" s="46"/>
      <c r="B698" s="46"/>
      <c r="C698" s="46"/>
      <c r="D698" s="46"/>
      <c r="E698" s="98"/>
      <c r="F698" s="46"/>
      <c r="G698" s="46"/>
      <c r="H698" s="98"/>
    </row>
    <row r="699" spans="1:8" ht="15.75">
      <c r="A699" s="46"/>
      <c r="B699" s="46"/>
      <c r="C699" s="46"/>
      <c r="D699" s="46"/>
      <c r="E699" s="98"/>
      <c r="F699" s="46"/>
      <c r="G699" s="46"/>
      <c r="H699" s="98"/>
    </row>
    <row r="700" spans="1:8" ht="15.75">
      <c r="A700" s="46"/>
      <c r="B700" s="46"/>
      <c r="C700" s="46"/>
      <c r="D700" s="46"/>
      <c r="E700" s="98"/>
      <c r="F700" s="46"/>
      <c r="G700" s="46"/>
      <c r="H700" s="98"/>
    </row>
    <row r="701" spans="1:8" ht="15.75">
      <c r="A701" s="46"/>
      <c r="B701" s="46"/>
      <c r="C701" s="46"/>
      <c r="D701" s="46"/>
      <c r="E701" s="98"/>
      <c r="F701" s="46"/>
      <c r="G701" s="46"/>
      <c r="H701" s="98"/>
    </row>
    <row r="702" spans="1:8" ht="15.75">
      <c r="A702" s="46"/>
      <c r="B702" s="46"/>
      <c r="C702" s="46"/>
      <c r="D702" s="46"/>
      <c r="E702" s="98"/>
      <c r="F702" s="46"/>
      <c r="G702" s="46"/>
      <c r="H702" s="98"/>
    </row>
    <row r="703" spans="1:8" ht="15.75">
      <c r="A703" s="46"/>
      <c r="B703" s="46"/>
      <c r="C703" s="46"/>
      <c r="D703" s="46"/>
      <c r="E703" s="98"/>
      <c r="F703" s="46"/>
      <c r="G703" s="46"/>
      <c r="H703" s="98"/>
    </row>
    <row r="704" spans="1:8" ht="15.75">
      <c r="A704" s="46"/>
      <c r="B704" s="46"/>
      <c r="C704" s="46"/>
      <c r="D704" s="46"/>
      <c r="E704" s="98"/>
      <c r="F704" s="46"/>
      <c r="G704" s="46"/>
      <c r="H704" s="98"/>
    </row>
    <row r="705" spans="1:8" ht="15.75">
      <c r="A705" s="46"/>
      <c r="B705" s="46"/>
      <c r="C705" s="46"/>
      <c r="D705" s="46"/>
      <c r="E705" s="98"/>
      <c r="F705" s="46"/>
      <c r="G705" s="46"/>
      <c r="H705" s="98"/>
    </row>
    <row r="706" spans="1:8" ht="15.75">
      <c r="A706" s="46"/>
      <c r="B706" s="46"/>
      <c r="C706" s="46"/>
      <c r="D706" s="46"/>
      <c r="E706" s="98"/>
      <c r="F706" s="46"/>
      <c r="G706" s="46"/>
      <c r="H706" s="98"/>
    </row>
    <row r="707" spans="1:8" ht="15.75">
      <c r="A707" s="46"/>
      <c r="B707" s="46"/>
      <c r="C707" s="46"/>
      <c r="D707" s="46"/>
      <c r="E707" s="98"/>
      <c r="F707" s="46"/>
      <c r="G707" s="46"/>
      <c r="H707" s="98"/>
    </row>
    <row r="708" spans="1:8" ht="15.75">
      <c r="A708" s="46"/>
      <c r="B708" s="46"/>
      <c r="C708" s="46"/>
      <c r="D708" s="46"/>
      <c r="E708" s="98"/>
      <c r="F708" s="46"/>
      <c r="G708" s="46"/>
      <c r="H708" s="98"/>
    </row>
    <row r="709" spans="1:8" ht="15.75">
      <c r="A709" s="46"/>
      <c r="B709" s="46"/>
      <c r="C709" s="46"/>
      <c r="D709" s="46"/>
      <c r="E709" s="98"/>
      <c r="F709" s="46"/>
      <c r="G709" s="46"/>
      <c r="H709" s="98"/>
    </row>
    <row r="710" spans="1:8" ht="15.75">
      <c r="A710" s="46"/>
      <c r="B710" s="46"/>
      <c r="C710" s="46"/>
      <c r="D710" s="46"/>
      <c r="E710" s="98"/>
      <c r="F710" s="46"/>
      <c r="G710" s="46"/>
      <c r="H710" s="98"/>
    </row>
    <row r="711" spans="1:8" ht="15.75">
      <c r="A711" s="46"/>
      <c r="B711" s="46"/>
      <c r="C711" s="46"/>
      <c r="D711" s="46"/>
      <c r="E711" s="98"/>
      <c r="F711" s="46"/>
      <c r="G711" s="46"/>
      <c r="H711" s="98"/>
    </row>
    <row r="712" spans="1:8" ht="15.75">
      <c r="A712" s="46"/>
      <c r="B712" s="46"/>
      <c r="C712" s="46"/>
      <c r="D712" s="46"/>
      <c r="E712" s="98"/>
      <c r="F712" s="46"/>
      <c r="G712" s="46"/>
      <c r="H712" s="98"/>
    </row>
    <row r="713" spans="1:8" ht="15.75">
      <c r="A713" s="46"/>
      <c r="B713" s="46"/>
      <c r="C713" s="46"/>
      <c r="D713" s="46"/>
      <c r="E713" s="98"/>
      <c r="F713" s="46"/>
      <c r="G713" s="46"/>
      <c r="H713" s="98"/>
    </row>
    <row r="714" spans="1:8" ht="15.75">
      <c r="A714" s="46"/>
      <c r="B714" s="46"/>
      <c r="C714" s="46"/>
      <c r="D714" s="46"/>
      <c r="E714" s="98"/>
      <c r="F714" s="46"/>
      <c r="G714" s="46"/>
      <c r="H714" s="98"/>
    </row>
    <row r="715" spans="1:8" ht="15.75">
      <c r="A715" s="46"/>
      <c r="B715" s="46"/>
      <c r="C715" s="46"/>
      <c r="D715" s="46"/>
      <c r="E715" s="98"/>
      <c r="F715" s="46"/>
      <c r="G715" s="46"/>
      <c r="H715" s="98"/>
    </row>
    <row r="716" spans="1:8" ht="15.75">
      <c r="A716" s="46"/>
      <c r="B716" s="46"/>
      <c r="C716" s="46"/>
      <c r="D716" s="46"/>
      <c r="E716" s="98"/>
      <c r="F716" s="46"/>
      <c r="G716" s="46"/>
      <c r="H716" s="98"/>
    </row>
    <row r="717" spans="1:8" ht="15.75">
      <c r="A717" s="46"/>
      <c r="B717" s="46"/>
      <c r="C717" s="46"/>
      <c r="D717" s="46"/>
      <c r="E717" s="98"/>
      <c r="F717" s="46"/>
      <c r="G717" s="46"/>
      <c r="H717" s="98"/>
    </row>
    <row r="718" spans="1:8" ht="15.75">
      <c r="A718" s="46"/>
      <c r="B718" s="46"/>
      <c r="C718" s="46"/>
      <c r="D718" s="46"/>
      <c r="E718" s="98"/>
      <c r="F718" s="46"/>
      <c r="G718" s="46"/>
      <c r="H718" s="98"/>
    </row>
    <row r="719" spans="1:8" ht="15.75">
      <c r="A719" s="46"/>
      <c r="B719" s="46"/>
      <c r="C719" s="46"/>
      <c r="D719" s="46"/>
      <c r="E719" s="98"/>
      <c r="F719" s="46"/>
      <c r="G719" s="46"/>
      <c r="H719" s="98"/>
    </row>
    <row r="720" spans="1:8" ht="15.75">
      <c r="A720" s="46"/>
      <c r="B720" s="46"/>
      <c r="C720" s="46"/>
      <c r="D720" s="46"/>
      <c r="E720" s="98"/>
      <c r="F720" s="46"/>
      <c r="G720" s="46"/>
      <c r="H720" s="98"/>
    </row>
    <row r="721" spans="1:8" ht="15.75">
      <c r="A721" s="46"/>
      <c r="B721" s="46"/>
      <c r="C721" s="46"/>
      <c r="D721" s="46"/>
      <c r="E721" s="98"/>
      <c r="F721" s="46"/>
      <c r="G721" s="46"/>
      <c r="H721" s="98"/>
    </row>
    <row r="722" spans="1:8" ht="15.75">
      <c r="A722" s="46"/>
      <c r="B722" s="46"/>
      <c r="C722" s="46"/>
      <c r="D722" s="46"/>
      <c r="E722" s="98"/>
      <c r="F722" s="46"/>
      <c r="G722" s="46"/>
      <c r="H722" s="98"/>
    </row>
    <row r="723" spans="1:8" ht="15.75">
      <c r="A723" s="46"/>
      <c r="B723" s="46"/>
      <c r="C723" s="46"/>
      <c r="D723" s="46"/>
      <c r="E723" s="98"/>
      <c r="F723" s="46"/>
      <c r="G723" s="46"/>
      <c r="H723" s="98"/>
    </row>
    <row r="724" spans="1:8" ht="15.75">
      <c r="A724" s="46"/>
      <c r="B724" s="46"/>
      <c r="C724" s="46"/>
      <c r="D724" s="46"/>
      <c r="E724" s="98"/>
      <c r="F724" s="46"/>
      <c r="G724" s="46"/>
      <c r="H724" s="98"/>
    </row>
    <row r="725" spans="1:8" ht="15.75">
      <c r="A725" s="46"/>
      <c r="B725" s="46"/>
      <c r="C725" s="46"/>
      <c r="D725" s="46"/>
      <c r="E725" s="98"/>
      <c r="F725" s="46"/>
      <c r="G725" s="46"/>
      <c r="H725" s="98"/>
    </row>
    <row r="726" spans="1:8" ht="15.75">
      <c r="A726" s="46"/>
      <c r="B726" s="46"/>
      <c r="C726" s="46"/>
      <c r="D726" s="46"/>
      <c r="E726" s="98"/>
      <c r="F726" s="46"/>
      <c r="G726" s="46"/>
      <c r="H726" s="98"/>
    </row>
    <row r="727" spans="1:8" ht="15.75">
      <c r="A727" s="46"/>
      <c r="B727" s="46"/>
      <c r="C727" s="46"/>
      <c r="D727" s="46"/>
      <c r="E727" s="98"/>
      <c r="F727" s="46"/>
      <c r="G727" s="46"/>
      <c r="H727" s="98"/>
    </row>
    <row r="728" spans="1:8" ht="15.75">
      <c r="A728" s="46"/>
      <c r="B728" s="46"/>
      <c r="C728" s="46"/>
      <c r="D728" s="46"/>
      <c r="E728" s="98"/>
      <c r="F728" s="46"/>
      <c r="G728" s="46"/>
      <c r="H728" s="98"/>
    </row>
    <row r="729" spans="1:8" ht="15.75">
      <c r="A729" s="46"/>
      <c r="B729" s="46"/>
      <c r="C729" s="46"/>
      <c r="D729" s="46"/>
      <c r="E729" s="98"/>
      <c r="F729" s="46"/>
      <c r="G729" s="46"/>
      <c r="H729" s="98"/>
    </row>
    <row r="730" spans="1:8" ht="15.75">
      <c r="A730" s="46"/>
      <c r="B730" s="46"/>
      <c r="C730" s="46"/>
      <c r="D730" s="46"/>
      <c r="E730" s="98"/>
      <c r="F730" s="46"/>
      <c r="G730" s="46"/>
      <c r="H730" s="98"/>
    </row>
    <row r="731" spans="1:8" ht="15.75">
      <c r="A731" s="46"/>
      <c r="B731" s="46"/>
      <c r="C731" s="46"/>
      <c r="D731" s="46"/>
      <c r="E731" s="98"/>
      <c r="F731" s="46"/>
      <c r="G731" s="46"/>
      <c r="H731" s="98"/>
    </row>
    <row r="732" spans="1:8" ht="15.75">
      <c r="A732" s="46"/>
      <c r="B732" s="46"/>
      <c r="C732" s="46"/>
      <c r="D732" s="46"/>
      <c r="E732" s="98"/>
      <c r="F732" s="46"/>
      <c r="G732" s="46"/>
      <c r="H732" s="98"/>
    </row>
    <row r="733" spans="1:8" ht="15.75">
      <c r="A733" s="46"/>
      <c r="B733" s="46"/>
      <c r="C733" s="46"/>
      <c r="D733" s="46"/>
      <c r="E733" s="98"/>
      <c r="F733" s="46"/>
      <c r="G733" s="46"/>
      <c r="H733" s="98"/>
    </row>
    <row r="734" spans="1:8" ht="15.75">
      <c r="A734" s="46"/>
      <c r="B734" s="46"/>
      <c r="C734" s="46"/>
      <c r="D734" s="46"/>
      <c r="E734" s="98"/>
      <c r="F734" s="46"/>
      <c r="G734" s="46"/>
      <c r="H734" s="98"/>
    </row>
    <row r="735" spans="1:8" ht="15.75">
      <c r="A735" s="46"/>
      <c r="B735" s="46"/>
      <c r="C735" s="46"/>
      <c r="D735" s="46"/>
      <c r="E735" s="98"/>
      <c r="F735" s="46"/>
      <c r="G735" s="46"/>
      <c r="H735" s="98"/>
    </row>
    <row r="736" spans="1:8" ht="15.75">
      <c r="A736" s="46"/>
      <c r="B736" s="46"/>
      <c r="C736" s="46"/>
      <c r="D736" s="46"/>
      <c r="E736" s="98"/>
      <c r="F736" s="46"/>
      <c r="G736" s="46"/>
      <c r="H736" s="98"/>
    </row>
    <row r="737" spans="1:8" ht="15.75">
      <c r="A737" s="46"/>
      <c r="B737" s="46"/>
      <c r="C737" s="46"/>
      <c r="D737" s="46"/>
      <c r="E737" s="98"/>
      <c r="F737" s="46"/>
      <c r="G737" s="46"/>
      <c r="H737" s="98"/>
    </row>
    <row r="738" spans="1:8" ht="15.75">
      <c r="A738" s="46"/>
      <c r="B738" s="46"/>
      <c r="C738" s="46"/>
      <c r="D738" s="46"/>
      <c r="E738" s="98"/>
      <c r="F738" s="46"/>
      <c r="G738" s="46"/>
      <c r="H738" s="98"/>
    </row>
    <row r="739" spans="1:8" ht="15.75">
      <c r="A739" s="46"/>
      <c r="B739" s="46"/>
      <c r="C739" s="46"/>
      <c r="D739" s="46"/>
      <c r="E739" s="98"/>
      <c r="F739" s="46"/>
      <c r="G739" s="46"/>
      <c r="H739" s="98"/>
    </row>
    <row r="740" spans="1:8" ht="15.75">
      <c r="A740" s="46"/>
      <c r="B740" s="46"/>
      <c r="C740" s="46"/>
      <c r="D740" s="46"/>
      <c r="E740" s="98"/>
      <c r="F740" s="46"/>
      <c r="G740" s="46"/>
      <c r="H740" s="98"/>
    </row>
    <row r="741" spans="1:8" ht="15.75">
      <c r="A741" s="46"/>
      <c r="B741" s="46"/>
      <c r="C741" s="46"/>
      <c r="D741" s="46"/>
      <c r="E741" s="98"/>
      <c r="F741" s="46"/>
      <c r="G741" s="46"/>
      <c r="H741" s="98"/>
    </row>
    <row r="742" spans="1:8" ht="15.75">
      <c r="A742" s="46"/>
      <c r="B742" s="46"/>
      <c r="C742" s="46"/>
      <c r="D742" s="46"/>
      <c r="E742" s="98"/>
      <c r="F742" s="46"/>
      <c r="G742" s="46"/>
      <c r="H742" s="98"/>
    </row>
    <row r="743" spans="1:8" ht="15.75">
      <c r="A743" s="46"/>
      <c r="B743" s="46"/>
      <c r="C743" s="46"/>
      <c r="D743" s="46"/>
      <c r="E743" s="98"/>
      <c r="F743" s="46"/>
      <c r="G743" s="46"/>
      <c r="H743" s="98"/>
    </row>
    <row r="744" spans="1:8" ht="15.75">
      <c r="A744" s="46"/>
      <c r="B744" s="46"/>
      <c r="C744" s="46"/>
      <c r="D744" s="46"/>
      <c r="E744" s="98"/>
      <c r="F744" s="46"/>
      <c r="G744" s="46"/>
      <c r="H744" s="98"/>
    </row>
    <row r="745" spans="1:8" ht="15.75">
      <c r="A745" s="46"/>
      <c r="B745" s="46"/>
      <c r="C745" s="46"/>
      <c r="D745" s="46"/>
      <c r="E745" s="98"/>
      <c r="F745" s="46"/>
      <c r="G745" s="46"/>
      <c r="H745" s="98"/>
    </row>
    <row r="746" spans="1:8" ht="15.75">
      <c r="A746" s="46"/>
      <c r="B746" s="46"/>
      <c r="C746" s="46"/>
      <c r="D746" s="46"/>
      <c r="E746" s="98"/>
      <c r="F746" s="46"/>
      <c r="G746" s="46"/>
      <c r="H746" s="98"/>
    </row>
    <row r="747" spans="1:8" ht="15.75">
      <c r="A747" s="46"/>
      <c r="B747" s="46"/>
      <c r="C747" s="46"/>
      <c r="D747" s="46"/>
      <c r="E747" s="98"/>
      <c r="F747" s="46"/>
      <c r="G747" s="46"/>
      <c r="H747" s="98"/>
    </row>
    <row r="748" spans="1:8" ht="15.75">
      <c r="A748" s="46"/>
      <c r="B748" s="46"/>
      <c r="C748" s="46"/>
      <c r="D748" s="46"/>
      <c r="E748" s="98"/>
      <c r="F748" s="46"/>
      <c r="G748" s="46"/>
      <c r="H748" s="98"/>
    </row>
    <row r="749" spans="1:8" ht="15.75">
      <c r="A749" s="46"/>
      <c r="B749" s="46"/>
      <c r="C749" s="46"/>
      <c r="D749" s="46"/>
      <c r="E749" s="98"/>
      <c r="F749" s="46"/>
      <c r="G749" s="46"/>
      <c r="H749" s="98"/>
    </row>
    <row r="750" spans="1:8" ht="15.75">
      <c r="A750" s="46"/>
      <c r="B750" s="46"/>
      <c r="C750" s="46"/>
      <c r="D750" s="46"/>
      <c r="E750" s="98"/>
      <c r="F750" s="46"/>
      <c r="G750" s="46"/>
      <c r="H750" s="98"/>
    </row>
    <row r="751" spans="1:8" ht="15.75">
      <c r="A751" s="46"/>
      <c r="B751" s="46"/>
      <c r="C751" s="46"/>
      <c r="D751" s="46"/>
      <c r="E751" s="98"/>
      <c r="F751" s="46"/>
      <c r="G751" s="46"/>
      <c r="H751" s="98"/>
    </row>
    <row r="752" spans="1:8" ht="15.75">
      <c r="A752" s="46"/>
      <c r="B752" s="46"/>
      <c r="C752" s="46"/>
      <c r="D752" s="46"/>
      <c r="E752" s="98"/>
      <c r="F752" s="46"/>
      <c r="G752" s="46"/>
      <c r="H752" s="98"/>
    </row>
    <row r="753" spans="1:8" ht="15.75">
      <c r="A753" s="46"/>
      <c r="B753" s="46"/>
      <c r="C753" s="46"/>
      <c r="D753" s="46"/>
      <c r="E753" s="98"/>
      <c r="F753" s="46"/>
      <c r="G753" s="46"/>
      <c r="H753" s="98"/>
    </row>
    <row r="754" spans="1:8" ht="15.75">
      <c r="A754" s="46"/>
      <c r="B754" s="46"/>
      <c r="C754" s="46"/>
      <c r="D754" s="46"/>
      <c r="E754" s="98"/>
      <c r="F754" s="46"/>
      <c r="G754" s="46"/>
      <c r="H754" s="98"/>
    </row>
    <row r="755" spans="1:8" ht="15.75">
      <c r="A755" s="46"/>
      <c r="B755" s="46"/>
      <c r="C755" s="46"/>
      <c r="D755" s="46"/>
      <c r="E755" s="98"/>
      <c r="F755" s="46"/>
      <c r="G755" s="46"/>
      <c r="H755" s="98"/>
    </row>
    <row r="756" spans="1:8" ht="15.75">
      <c r="A756" s="46"/>
      <c r="B756" s="46"/>
      <c r="C756" s="46"/>
      <c r="D756" s="46"/>
      <c r="E756" s="98"/>
      <c r="F756" s="46"/>
      <c r="G756" s="46"/>
      <c r="H756" s="98"/>
    </row>
    <row r="757" spans="1:8" ht="15.75">
      <c r="A757" s="46"/>
      <c r="B757" s="46"/>
      <c r="C757" s="46"/>
      <c r="D757" s="46"/>
      <c r="E757" s="98"/>
      <c r="F757" s="46"/>
      <c r="G757" s="46"/>
      <c r="H757" s="98"/>
    </row>
    <row r="758" spans="1:8" ht="15.75">
      <c r="A758" s="46"/>
      <c r="B758" s="46"/>
      <c r="C758" s="46"/>
      <c r="D758" s="46"/>
      <c r="E758" s="98"/>
      <c r="F758" s="46"/>
      <c r="G758" s="46"/>
      <c r="H758" s="98"/>
    </row>
    <row r="759" spans="1:8" ht="15.75">
      <c r="A759" s="46"/>
      <c r="B759" s="46"/>
      <c r="C759" s="46"/>
      <c r="D759" s="46"/>
      <c r="E759" s="98"/>
      <c r="F759" s="46"/>
      <c r="G759" s="46"/>
      <c r="H759" s="98"/>
    </row>
    <row r="760" spans="1:8" ht="15.75">
      <c r="A760" s="46"/>
      <c r="B760" s="46"/>
      <c r="C760" s="46"/>
      <c r="D760" s="46"/>
      <c r="E760" s="98"/>
      <c r="F760" s="46"/>
      <c r="G760" s="46"/>
      <c r="H760" s="98"/>
    </row>
    <row r="761" spans="1:8" ht="15.75">
      <c r="A761" s="46"/>
      <c r="B761" s="46"/>
      <c r="C761" s="46"/>
      <c r="D761" s="46"/>
      <c r="E761" s="98"/>
      <c r="F761" s="46"/>
      <c r="G761" s="46"/>
      <c r="H761" s="98"/>
    </row>
    <row r="762" spans="1:8" ht="15.75">
      <c r="A762" s="46"/>
      <c r="B762" s="46"/>
      <c r="C762" s="46"/>
      <c r="D762" s="46"/>
      <c r="E762" s="98"/>
      <c r="F762" s="46"/>
      <c r="G762" s="46"/>
      <c r="H762" s="98"/>
    </row>
    <row r="763" spans="1:8" ht="15.75">
      <c r="A763" s="46"/>
      <c r="B763" s="46"/>
      <c r="C763" s="46"/>
      <c r="D763" s="46"/>
      <c r="E763" s="98"/>
      <c r="F763" s="46"/>
      <c r="G763" s="46"/>
      <c r="H763" s="98"/>
    </row>
    <row r="764" spans="1:8" ht="15.75">
      <c r="A764" s="46"/>
      <c r="B764" s="46"/>
      <c r="C764" s="46"/>
      <c r="D764" s="46"/>
      <c r="E764" s="98"/>
      <c r="F764" s="46"/>
      <c r="G764" s="46"/>
      <c r="H764" s="98"/>
    </row>
    <row r="765" spans="1:8" ht="15.75">
      <c r="A765" s="46"/>
      <c r="B765" s="46"/>
      <c r="C765" s="46"/>
      <c r="D765" s="46"/>
      <c r="E765" s="98"/>
      <c r="F765" s="46"/>
      <c r="G765" s="46"/>
      <c r="H765" s="98"/>
    </row>
    <row r="766" spans="1:8" ht="15.75">
      <c r="A766" s="46"/>
      <c r="B766" s="46"/>
      <c r="C766" s="46"/>
      <c r="D766" s="46"/>
      <c r="E766" s="98"/>
      <c r="F766" s="46"/>
      <c r="G766" s="46"/>
      <c r="H766" s="98"/>
    </row>
    <row r="767" spans="1:8" ht="15.75">
      <c r="A767" s="46"/>
      <c r="B767" s="46"/>
      <c r="C767" s="46"/>
      <c r="D767" s="46"/>
      <c r="E767" s="98"/>
      <c r="F767" s="46"/>
      <c r="G767" s="46"/>
      <c r="H767" s="98"/>
    </row>
    <row r="768" spans="1:8" ht="15.75">
      <c r="A768" s="46"/>
      <c r="B768" s="46"/>
      <c r="C768" s="46"/>
      <c r="D768" s="46"/>
      <c r="E768" s="98"/>
      <c r="F768" s="46"/>
      <c r="G768" s="46"/>
      <c r="H768" s="98"/>
    </row>
    <row r="769" spans="1:8" ht="15.75">
      <c r="A769" s="46"/>
      <c r="B769" s="46"/>
      <c r="C769" s="46"/>
      <c r="D769" s="46"/>
      <c r="E769" s="98"/>
      <c r="F769" s="46"/>
      <c r="G769" s="46"/>
      <c r="H769" s="98"/>
    </row>
    <row r="770" spans="1:8" ht="15.75">
      <c r="A770" s="46"/>
      <c r="B770" s="46"/>
      <c r="C770" s="46"/>
      <c r="D770" s="46"/>
      <c r="E770" s="98"/>
      <c r="F770" s="46"/>
      <c r="G770" s="46"/>
      <c r="H770" s="98"/>
    </row>
    <row r="771" spans="1:8" ht="15.75">
      <c r="A771" s="46"/>
      <c r="B771" s="46"/>
      <c r="C771" s="46"/>
      <c r="D771" s="46"/>
      <c r="E771" s="98"/>
      <c r="F771" s="46"/>
      <c r="G771" s="46"/>
      <c r="H771" s="98"/>
    </row>
    <row r="772" spans="1:8" ht="15.75">
      <c r="A772" s="46"/>
      <c r="B772" s="46"/>
      <c r="C772" s="46"/>
      <c r="D772" s="46"/>
      <c r="E772" s="98"/>
      <c r="F772" s="46"/>
      <c r="G772" s="46"/>
      <c r="H772" s="98"/>
    </row>
    <row r="773" spans="1:8" ht="15.75">
      <c r="A773" s="46"/>
      <c r="B773" s="46"/>
      <c r="C773" s="46"/>
      <c r="D773" s="46"/>
      <c r="E773" s="98"/>
      <c r="F773" s="46"/>
      <c r="G773" s="46"/>
      <c r="H773" s="98"/>
    </row>
    <row r="774" spans="1:8" ht="15.75">
      <c r="A774" s="46"/>
      <c r="B774" s="46"/>
      <c r="C774" s="46"/>
      <c r="D774" s="46"/>
      <c r="E774" s="98"/>
      <c r="F774" s="46"/>
      <c r="G774" s="46"/>
      <c r="H774" s="98"/>
    </row>
    <row r="775" spans="1:8" ht="15.75">
      <c r="A775" s="46"/>
      <c r="B775" s="46"/>
      <c r="C775" s="46"/>
      <c r="D775" s="46"/>
      <c r="E775" s="98"/>
      <c r="F775" s="46"/>
      <c r="G775" s="46"/>
      <c r="H775" s="98"/>
    </row>
    <row r="776" spans="1:8" ht="15.75">
      <c r="A776" s="46"/>
      <c r="B776" s="46"/>
      <c r="C776" s="46"/>
      <c r="D776" s="46"/>
      <c r="E776" s="98"/>
      <c r="F776" s="46"/>
      <c r="G776" s="46"/>
      <c r="H776" s="98"/>
    </row>
    <row r="777" spans="1:8" ht="15.75">
      <c r="A777" s="46"/>
      <c r="B777" s="46"/>
      <c r="C777" s="46"/>
      <c r="D777" s="46"/>
      <c r="E777" s="98"/>
      <c r="F777" s="46"/>
      <c r="G777" s="46"/>
      <c r="H777" s="98"/>
    </row>
    <row r="778" spans="1:8" ht="15.75">
      <c r="A778" s="46"/>
      <c r="B778" s="46"/>
      <c r="C778" s="46"/>
      <c r="D778" s="46"/>
      <c r="E778" s="98"/>
      <c r="F778" s="46"/>
      <c r="G778" s="46"/>
      <c r="H778" s="98"/>
    </row>
    <row r="779" spans="1:8" ht="15.75">
      <c r="A779" s="46"/>
      <c r="B779" s="46"/>
      <c r="C779" s="46"/>
      <c r="D779" s="46"/>
      <c r="E779" s="98"/>
      <c r="F779" s="46"/>
      <c r="G779" s="46"/>
      <c r="H779" s="98"/>
    </row>
    <row r="780" spans="1:8" ht="15.75">
      <c r="A780" s="46"/>
      <c r="B780" s="46"/>
      <c r="C780" s="46"/>
      <c r="D780" s="46"/>
      <c r="E780" s="98"/>
      <c r="F780" s="46"/>
      <c r="G780" s="46"/>
      <c r="H780" s="98"/>
    </row>
    <row r="781" spans="1:8" ht="15.75">
      <c r="A781" s="46"/>
      <c r="B781" s="46"/>
      <c r="C781" s="46"/>
      <c r="D781" s="46"/>
      <c r="E781" s="98"/>
      <c r="F781" s="46"/>
      <c r="G781" s="46"/>
      <c r="H781" s="98"/>
    </row>
    <row r="782" spans="1:8" ht="15.75">
      <c r="A782" s="46"/>
      <c r="B782" s="46"/>
      <c r="C782" s="46"/>
      <c r="D782" s="46"/>
      <c r="E782" s="98"/>
      <c r="F782" s="46"/>
      <c r="G782" s="46"/>
      <c r="H782" s="98"/>
    </row>
    <row r="783" spans="1:8" ht="15.75">
      <c r="A783" s="46"/>
      <c r="B783" s="46"/>
      <c r="C783" s="46"/>
      <c r="D783" s="46"/>
      <c r="E783" s="98"/>
      <c r="F783" s="46"/>
      <c r="G783" s="46"/>
      <c r="H783" s="98"/>
    </row>
    <row r="784" spans="1:8" ht="15.75">
      <c r="A784" s="46"/>
      <c r="B784" s="46"/>
      <c r="C784" s="46"/>
      <c r="D784" s="46"/>
      <c r="E784" s="98"/>
      <c r="F784" s="46"/>
      <c r="G784" s="46"/>
      <c r="H784" s="98"/>
    </row>
    <row r="785" spans="1:8" ht="15.75">
      <c r="A785" s="46"/>
      <c r="B785" s="46"/>
      <c r="C785" s="46"/>
      <c r="D785" s="46"/>
      <c r="E785" s="98"/>
      <c r="F785" s="46"/>
      <c r="G785" s="46"/>
      <c r="H785" s="98"/>
    </row>
    <row r="786" spans="1:8" ht="15.75">
      <c r="A786" s="46"/>
      <c r="B786" s="46"/>
      <c r="C786" s="46"/>
      <c r="D786" s="46"/>
      <c r="E786" s="98"/>
      <c r="F786" s="46"/>
      <c r="G786" s="46"/>
      <c r="H786" s="98"/>
    </row>
    <row r="787" spans="1:8" ht="15.75">
      <c r="A787" s="46"/>
      <c r="B787" s="46"/>
      <c r="C787" s="46"/>
      <c r="D787" s="46"/>
      <c r="E787" s="98"/>
      <c r="F787" s="46"/>
      <c r="G787" s="46"/>
      <c r="H787" s="98"/>
    </row>
    <row r="788" spans="1:8" ht="15.75">
      <c r="A788" s="46"/>
      <c r="B788" s="46"/>
      <c r="C788" s="46"/>
      <c r="D788" s="46"/>
      <c r="E788" s="98"/>
      <c r="F788" s="46"/>
      <c r="G788" s="46"/>
      <c r="H788" s="98"/>
    </row>
    <row r="789" spans="1:8" ht="15.75">
      <c r="A789" s="46"/>
      <c r="B789" s="46"/>
      <c r="C789" s="46"/>
      <c r="D789" s="46"/>
      <c r="E789" s="98"/>
      <c r="F789" s="46"/>
      <c r="G789" s="46"/>
      <c r="H789" s="98"/>
    </row>
    <row r="790" spans="1:8" ht="15.75">
      <c r="A790" s="46"/>
      <c r="B790" s="46"/>
      <c r="C790" s="46"/>
      <c r="D790" s="46"/>
      <c r="E790" s="98"/>
      <c r="F790" s="46"/>
      <c r="G790" s="46"/>
      <c r="H790" s="98"/>
    </row>
    <row r="791" spans="1:8" ht="15.75">
      <c r="A791" s="46"/>
      <c r="B791" s="46"/>
      <c r="C791" s="46"/>
      <c r="D791" s="46"/>
      <c r="E791" s="98"/>
      <c r="F791" s="46"/>
      <c r="G791" s="46"/>
      <c r="H791" s="98"/>
    </row>
    <row r="792" spans="1:8" ht="15.75">
      <c r="A792" s="46"/>
      <c r="B792" s="46"/>
      <c r="C792" s="46"/>
      <c r="D792" s="46"/>
      <c r="E792" s="98"/>
      <c r="F792" s="46"/>
      <c r="G792" s="46"/>
      <c r="H792" s="98"/>
    </row>
    <row r="793" spans="1:8" ht="15.75">
      <c r="A793" s="46"/>
      <c r="B793" s="46"/>
      <c r="C793" s="46"/>
      <c r="D793" s="46"/>
      <c r="E793" s="98"/>
      <c r="F793" s="46"/>
      <c r="G793" s="46"/>
      <c r="H793" s="98"/>
    </row>
    <row r="794" spans="1:8" ht="15.75">
      <c r="A794" s="46"/>
      <c r="B794" s="46"/>
      <c r="C794" s="46"/>
      <c r="D794" s="46"/>
      <c r="E794" s="98"/>
      <c r="F794" s="46"/>
      <c r="G794" s="46"/>
      <c r="H794" s="98"/>
    </row>
    <row r="795" spans="1:8" ht="15.75">
      <c r="A795" s="46"/>
      <c r="B795" s="46"/>
      <c r="C795" s="46"/>
      <c r="D795" s="46"/>
      <c r="E795" s="98"/>
      <c r="F795" s="46"/>
      <c r="G795" s="46"/>
      <c r="H795" s="98"/>
    </row>
    <row r="796" spans="1:8" ht="15.75">
      <c r="A796" s="46"/>
      <c r="B796" s="46"/>
      <c r="C796" s="46"/>
      <c r="D796" s="46"/>
      <c r="E796" s="98"/>
      <c r="F796" s="46"/>
      <c r="G796" s="46"/>
      <c r="H796" s="98"/>
    </row>
    <row r="797" spans="1:8" ht="15.75">
      <c r="A797" s="46"/>
      <c r="B797" s="46"/>
      <c r="C797" s="46"/>
      <c r="D797" s="46"/>
      <c r="E797" s="98"/>
      <c r="F797" s="46"/>
      <c r="G797" s="46"/>
      <c r="H797" s="98"/>
    </row>
    <row r="798" spans="1:8" ht="15.75">
      <c r="A798" s="46"/>
      <c r="B798" s="46"/>
      <c r="C798" s="46"/>
      <c r="D798" s="46"/>
      <c r="E798" s="98"/>
      <c r="F798" s="46"/>
      <c r="G798" s="46"/>
      <c r="H798" s="98"/>
    </row>
    <row r="799" spans="1:8" ht="15.75">
      <c r="A799" s="46"/>
      <c r="B799" s="46"/>
      <c r="C799" s="46"/>
      <c r="D799" s="46"/>
      <c r="E799" s="98"/>
      <c r="F799" s="46"/>
      <c r="G799" s="46"/>
      <c r="H799" s="98"/>
    </row>
    <row r="800" spans="1:8" ht="15.75">
      <c r="A800" s="46"/>
      <c r="B800" s="46"/>
      <c r="C800" s="46"/>
      <c r="D800" s="46"/>
      <c r="E800" s="98"/>
      <c r="F800" s="46"/>
      <c r="G800" s="46"/>
      <c r="H800" s="98"/>
    </row>
    <row r="801" spans="1:8" ht="15.75">
      <c r="A801" s="46"/>
      <c r="B801" s="46"/>
      <c r="C801" s="46"/>
      <c r="D801" s="46"/>
      <c r="E801" s="98"/>
      <c r="F801" s="46"/>
      <c r="G801" s="46"/>
      <c r="H801" s="98"/>
    </row>
    <row r="802" spans="1:8" ht="15.75">
      <c r="A802" s="46"/>
      <c r="B802" s="46"/>
      <c r="C802" s="46"/>
      <c r="D802" s="46"/>
      <c r="E802" s="98"/>
      <c r="F802" s="46"/>
      <c r="G802" s="46"/>
      <c r="H802" s="98"/>
    </row>
    <row r="803" spans="1:8" ht="15.75">
      <c r="A803" s="46"/>
      <c r="B803" s="46"/>
      <c r="C803" s="46"/>
      <c r="D803" s="46"/>
      <c r="E803" s="98"/>
      <c r="F803" s="46"/>
      <c r="G803" s="46"/>
      <c r="H803" s="98"/>
    </row>
    <row r="804" spans="1:8" ht="15.75">
      <c r="A804" s="46"/>
      <c r="B804" s="46"/>
      <c r="C804" s="46"/>
      <c r="D804" s="46"/>
      <c r="E804" s="98"/>
      <c r="F804" s="46"/>
      <c r="G804" s="46"/>
      <c r="H804" s="98"/>
    </row>
    <row r="805" spans="1:8" ht="15.75">
      <c r="A805" s="46"/>
      <c r="B805" s="46"/>
      <c r="C805" s="46"/>
      <c r="D805" s="46"/>
      <c r="E805" s="98"/>
      <c r="F805" s="46"/>
      <c r="G805" s="46"/>
      <c r="H805" s="98"/>
    </row>
    <row r="806" spans="1:8" ht="15.75">
      <c r="A806" s="46"/>
      <c r="B806" s="46"/>
      <c r="C806" s="46"/>
      <c r="D806" s="46"/>
      <c r="E806" s="98"/>
      <c r="F806" s="46"/>
      <c r="G806" s="46"/>
      <c r="H806" s="98"/>
    </row>
    <row r="807" spans="1:8" ht="15.75">
      <c r="A807" s="46"/>
      <c r="B807" s="46"/>
      <c r="C807" s="46"/>
      <c r="D807" s="46"/>
      <c r="E807" s="98"/>
      <c r="F807" s="46"/>
      <c r="G807" s="46"/>
      <c r="H807" s="98"/>
    </row>
    <row r="808" spans="1:8" ht="15.75">
      <c r="A808" s="46"/>
      <c r="B808" s="46"/>
      <c r="C808" s="46"/>
      <c r="D808" s="46"/>
      <c r="E808" s="98"/>
      <c r="F808" s="46"/>
      <c r="G808" s="46"/>
      <c r="H808" s="98"/>
    </row>
    <row r="809" spans="1:8" ht="15.75">
      <c r="A809" s="46"/>
      <c r="B809" s="46"/>
      <c r="C809" s="46"/>
      <c r="D809" s="46"/>
      <c r="E809" s="98"/>
      <c r="F809" s="46"/>
      <c r="G809" s="46"/>
      <c r="H809" s="98"/>
    </row>
    <row r="810" spans="1:8" ht="15.75">
      <c r="A810" s="46"/>
      <c r="B810" s="46"/>
      <c r="C810" s="46"/>
      <c r="D810" s="46"/>
      <c r="E810" s="98"/>
      <c r="F810" s="46"/>
      <c r="G810" s="46"/>
      <c r="H810" s="98"/>
    </row>
    <row r="811" spans="1:8" ht="15.75">
      <c r="A811" s="46"/>
      <c r="B811" s="46"/>
      <c r="C811" s="46"/>
      <c r="D811" s="46"/>
      <c r="E811" s="98"/>
      <c r="F811" s="46"/>
      <c r="G811" s="46"/>
      <c r="H811" s="98"/>
    </row>
    <row r="812" spans="1:8" ht="15.75">
      <c r="A812" s="46"/>
      <c r="B812" s="46"/>
      <c r="C812" s="46"/>
      <c r="D812" s="46"/>
      <c r="E812" s="98"/>
      <c r="F812" s="46"/>
      <c r="G812" s="46"/>
      <c r="H812" s="98"/>
    </row>
    <row r="813" spans="1:8" ht="15.75">
      <c r="A813" s="46"/>
      <c r="B813" s="46"/>
      <c r="C813" s="46"/>
      <c r="D813" s="46"/>
      <c r="E813" s="98"/>
      <c r="F813" s="46"/>
      <c r="G813" s="46"/>
      <c r="H813" s="98"/>
    </row>
    <row r="814" spans="1:8" ht="15.75">
      <c r="A814" s="46"/>
      <c r="B814" s="46"/>
      <c r="C814" s="46"/>
      <c r="D814" s="46"/>
      <c r="E814" s="98"/>
      <c r="F814" s="46"/>
      <c r="G814" s="46"/>
      <c r="H814" s="98"/>
    </row>
    <row r="815" spans="1:8" ht="15.75">
      <c r="A815" s="46"/>
      <c r="B815" s="46"/>
      <c r="C815" s="46"/>
      <c r="D815" s="46"/>
      <c r="E815" s="98"/>
      <c r="F815" s="46"/>
      <c r="G815" s="46"/>
      <c r="H815" s="98"/>
    </row>
    <row r="816" spans="1:8" ht="15.75">
      <c r="A816" s="46"/>
      <c r="B816" s="46"/>
      <c r="C816" s="46"/>
      <c r="D816" s="46"/>
      <c r="E816" s="98"/>
      <c r="F816" s="46"/>
      <c r="G816" s="46"/>
      <c r="H816" s="98"/>
    </row>
    <row r="817" spans="1:8" ht="15.75">
      <c r="A817" s="46"/>
      <c r="B817" s="46"/>
      <c r="C817" s="46"/>
      <c r="D817" s="46"/>
      <c r="E817" s="98"/>
      <c r="F817" s="46"/>
      <c r="G817" s="46"/>
      <c r="H817" s="98"/>
    </row>
    <row r="818" spans="1:8" ht="15.75">
      <c r="A818" s="46"/>
      <c r="B818" s="46"/>
      <c r="C818" s="46"/>
      <c r="D818" s="46"/>
      <c r="E818" s="98"/>
      <c r="F818" s="46"/>
      <c r="G818" s="46"/>
      <c r="H818" s="98"/>
    </row>
    <row r="819" spans="1:8" ht="15.75">
      <c r="A819" s="46"/>
      <c r="B819" s="46"/>
      <c r="C819" s="46"/>
      <c r="D819" s="46"/>
      <c r="E819" s="98"/>
      <c r="F819" s="46"/>
      <c r="G819" s="46"/>
      <c r="H819" s="98"/>
    </row>
    <row r="820" spans="1:8" ht="15.75">
      <c r="A820" s="46"/>
      <c r="B820" s="46"/>
      <c r="C820" s="46"/>
      <c r="D820" s="46"/>
      <c r="E820" s="98"/>
      <c r="F820" s="46"/>
      <c r="G820" s="46"/>
      <c r="H820" s="98"/>
    </row>
    <row r="821" spans="1:8" ht="15.75">
      <c r="A821" s="46"/>
      <c r="B821" s="46"/>
      <c r="C821" s="46"/>
      <c r="D821" s="46"/>
      <c r="E821" s="98"/>
      <c r="F821" s="46"/>
      <c r="G821" s="46"/>
      <c r="H821" s="98"/>
    </row>
    <row r="822" spans="1:8" ht="15.75">
      <c r="A822" s="46"/>
      <c r="B822" s="46"/>
      <c r="C822" s="46"/>
      <c r="D822" s="46"/>
      <c r="E822" s="98"/>
      <c r="F822" s="46"/>
      <c r="G822" s="46"/>
      <c r="H822" s="98"/>
    </row>
    <row r="823" spans="1:8" ht="15.75">
      <c r="A823" s="46"/>
      <c r="B823" s="46"/>
      <c r="C823" s="46"/>
      <c r="D823" s="46"/>
      <c r="E823" s="98"/>
      <c r="F823" s="46"/>
      <c r="G823" s="46"/>
      <c r="H823" s="98"/>
    </row>
    <row r="824" spans="1:8" ht="15.75">
      <c r="A824" s="46"/>
      <c r="B824" s="46"/>
      <c r="C824" s="46"/>
      <c r="D824" s="46"/>
      <c r="E824" s="98"/>
      <c r="F824" s="46"/>
      <c r="G824" s="46"/>
      <c r="H824" s="98"/>
    </row>
    <row r="825" spans="1:8" ht="15.75">
      <c r="A825" s="46"/>
      <c r="B825" s="46"/>
      <c r="C825" s="46"/>
      <c r="D825" s="46"/>
      <c r="E825" s="98"/>
      <c r="F825" s="46"/>
      <c r="G825" s="46"/>
      <c r="H825" s="98"/>
    </row>
    <row r="826" spans="1:8" ht="15.75">
      <c r="A826" s="46"/>
      <c r="B826" s="46"/>
      <c r="C826" s="46"/>
      <c r="D826" s="46"/>
      <c r="E826" s="98"/>
      <c r="F826" s="46"/>
      <c r="G826" s="46"/>
      <c r="H826" s="98"/>
    </row>
    <row r="827" spans="1:8" ht="15.75">
      <c r="A827" s="46"/>
      <c r="B827" s="46"/>
      <c r="C827" s="46"/>
      <c r="D827" s="46"/>
      <c r="E827" s="98"/>
      <c r="F827" s="46"/>
      <c r="G827" s="46"/>
      <c r="H827" s="98"/>
    </row>
    <row r="828" spans="1:8" ht="15.75">
      <c r="A828" s="46"/>
      <c r="B828" s="46"/>
      <c r="C828" s="46"/>
      <c r="D828" s="46"/>
      <c r="E828" s="98"/>
      <c r="F828" s="46"/>
      <c r="G828" s="46"/>
      <c r="H828" s="98"/>
    </row>
    <row r="829" spans="1:8" ht="15.75">
      <c r="A829" s="46"/>
      <c r="B829" s="46"/>
      <c r="C829" s="46"/>
      <c r="D829" s="46"/>
      <c r="E829" s="98"/>
      <c r="F829" s="46"/>
      <c r="G829" s="46"/>
      <c r="H829" s="98"/>
    </row>
    <row r="830" spans="1:8" ht="15.75">
      <c r="A830" s="46"/>
      <c r="B830" s="46"/>
      <c r="C830" s="46"/>
      <c r="D830" s="46"/>
      <c r="E830" s="98"/>
      <c r="F830" s="46"/>
      <c r="G830" s="46"/>
      <c r="H830" s="98"/>
    </row>
    <row r="831" spans="1:8" ht="15.75">
      <c r="A831" s="46"/>
      <c r="B831" s="46"/>
      <c r="C831" s="46"/>
      <c r="D831" s="46"/>
      <c r="E831" s="98"/>
      <c r="F831" s="46"/>
      <c r="G831" s="46"/>
      <c r="H831" s="98"/>
    </row>
    <row r="832" spans="1:8" ht="15.75">
      <c r="A832" s="46"/>
      <c r="B832" s="46"/>
      <c r="C832" s="46"/>
      <c r="D832" s="46"/>
      <c r="E832" s="98"/>
      <c r="F832" s="46"/>
      <c r="G832" s="46"/>
      <c r="H832" s="98"/>
    </row>
    <row r="833" spans="1:8" ht="15.75">
      <c r="A833" s="46"/>
      <c r="B833" s="46"/>
      <c r="C833" s="46"/>
      <c r="D833" s="46"/>
      <c r="E833" s="98"/>
      <c r="F833" s="46"/>
      <c r="G833" s="46"/>
      <c r="H833" s="98"/>
    </row>
    <row r="834" spans="1:8" ht="15.75">
      <c r="A834" s="46"/>
      <c r="B834" s="46"/>
      <c r="C834" s="46"/>
      <c r="D834" s="46"/>
      <c r="E834" s="98"/>
      <c r="F834" s="46"/>
      <c r="G834" s="46"/>
      <c r="H834" s="98"/>
    </row>
    <row r="835" spans="1:8" ht="15.75">
      <c r="A835" s="46"/>
      <c r="B835" s="46"/>
      <c r="C835" s="46"/>
      <c r="D835" s="46"/>
      <c r="E835" s="98"/>
      <c r="F835" s="46"/>
      <c r="G835" s="46"/>
      <c r="H835" s="98"/>
    </row>
    <row r="836" spans="1:8" ht="15.75">
      <c r="A836" s="46"/>
      <c r="B836" s="46"/>
      <c r="C836" s="46"/>
      <c r="D836" s="46"/>
      <c r="E836" s="98"/>
      <c r="F836" s="46"/>
      <c r="G836" s="46"/>
      <c r="H836" s="98"/>
    </row>
    <row r="837" spans="1:8" ht="15.75">
      <c r="A837" s="46"/>
      <c r="B837" s="46"/>
      <c r="C837" s="46"/>
      <c r="D837" s="46"/>
      <c r="E837" s="98"/>
      <c r="F837" s="46"/>
      <c r="G837" s="46"/>
      <c r="H837" s="98"/>
    </row>
    <row r="838" spans="1:8" ht="15.75">
      <c r="A838" s="46"/>
      <c r="B838" s="46"/>
      <c r="C838" s="46"/>
      <c r="D838" s="46"/>
      <c r="E838" s="98"/>
      <c r="F838" s="46"/>
      <c r="G838" s="46"/>
      <c r="H838" s="98"/>
    </row>
    <row r="839" spans="1:8" ht="15.75">
      <c r="A839" s="46"/>
      <c r="B839" s="46"/>
      <c r="C839" s="46"/>
      <c r="D839" s="46"/>
      <c r="E839" s="98"/>
      <c r="F839" s="46"/>
      <c r="G839" s="46"/>
      <c r="H839" s="98"/>
    </row>
    <row r="840" spans="1:8" ht="15.75">
      <c r="A840" s="46"/>
      <c r="B840" s="46"/>
      <c r="C840" s="46"/>
      <c r="D840" s="46"/>
      <c r="E840" s="98"/>
      <c r="F840" s="46"/>
      <c r="G840" s="46"/>
      <c r="H840" s="98"/>
    </row>
    <row r="841" spans="1:8" ht="15.75">
      <c r="A841" s="46"/>
      <c r="B841" s="46"/>
      <c r="C841" s="46"/>
      <c r="D841" s="46"/>
      <c r="E841" s="98"/>
      <c r="F841" s="46"/>
      <c r="G841" s="46"/>
      <c r="H841" s="98"/>
    </row>
    <row r="842" spans="1:8" ht="15.75">
      <c r="A842" s="46"/>
      <c r="B842" s="46"/>
      <c r="C842" s="46"/>
      <c r="D842" s="46"/>
      <c r="E842" s="98"/>
      <c r="F842" s="46"/>
      <c r="G842" s="46"/>
      <c r="H842" s="98"/>
    </row>
    <row r="843" spans="1:8" ht="15.75">
      <c r="A843" s="46"/>
      <c r="B843" s="46"/>
      <c r="C843" s="46"/>
      <c r="D843" s="46"/>
      <c r="E843" s="98"/>
      <c r="F843" s="46"/>
      <c r="G843" s="46"/>
      <c r="H843" s="98"/>
    </row>
    <row r="844" spans="1:8" ht="15.75">
      <c r="A844" s="46"/>
      <c r="B844" s="46"/>
      <c r="C844" s="46"/>
      <c r="D844" s="46"/>
      <c r="E844" s="98"/>
      <c r="F844" s="46"/>
      <c r="G844" s="46"/>
      <c r="H844" s="98"/>
    </row>
    <row r="845" spans="1:8" ht="15.75">
      <c r="A845" s="46"/>
      <c r="B845" s="46"/>
      <c r="C845" s="46"/>
      <c r="D845" s="46"/>
      <c r="E845" s="98"/>
      <c r="F845" s="46"/>
      <c r="G845" s="46"/>
      <c r="H845" s="98"/>
    </row>
    <row r="846" spans="1:8" ht="15.75">
      <c r="A846" s="46"/>
      <c r="B846" s="46"/>
      <c r="C846" s="46"/>
      <c r="D846" s="46"/>
      <c r="E846" s="98"/>
      <c r="F846" s="46"/>
      <c r="G846" s="46"/>
      <c r="H846" s="98"/>
    </row>
    <row r="847" spans="1:8" ht="15.75">
      <c r="A847" s="46"/>
      <c r="B847" s="46"/>
      <c r="C847" s="46"/>
      <c r="D847" s="46"/>
      <c r="E847" s="98"/>
      <c r="F847" s="46"/>
      <c r="G847" s="46"/>
      <c r="H847" s="98"/>
    </row>
    <row r="848" spans="1:8" ht="15.75">
      <c r="A848" s="46"/>
      <c r="B848" s="46"/>
      <c r="C848" s="46"/>
      <c r="D848" s="46"/>
      <c r="E848" s="98"/>
      <c r="F848" s="46"/>
      <c r="G848" s="46"/>
      <c r="H848" s="98"/>
    </row>
    <row r="849" spans="1:8" ht="15.75">
      <c r="A849" s="46"/>
      <c r="B849" s="46"/>
      <c r="C849" s="46"/>
      <c r="D849" s="46"/>
      <c r="E849" s="98"/>
      <c r="F849" s="46"/>
      <c r="G849" s="46"/>
      <c r="H849" s="98"/>
    </row>
    <row r="850" spans="1:8" ht="15.75">
      <c r="A850" s="46"/>
      <c r="B850" s="46"/>
      <c r="C850" s="46"/>
      <c r="D850" s="46"/>
      <c r="E850" s="98"/>
      <c r="F850" s="46"/>
      <c r="G850" s="46"/>
      <c r="H850" s="98"/>
    </row>
    <row r="851" spans="1:8" ht="15.75">
      <c r="A851" s="46"/>
      <c r="B851" s="46"/>
      <c r="C851" s="46"/>
      <c r="D851" s="46"/>
      <c r="E851" s="98"/>
      <c r="F851" s="46"/>
      <c r="G851" s="46"/>
      <c r="H851" s="98"/>
    </row>
    <row r="852" spans="1:8" ht="15.75">
      <c r="A852" s="46"/>
      <c r="B852" s="46"/>
      <c r="C852" s="46"/>
      <c r="D852" s="46"/>
      <c r="E852" s="98"/>
      <c r="F852" s="46"/>
      <c r="G852" s="46"/>
      <c r="H852" s="98"/>
    </row>
    <row r="853" spans="1:8" ht="15.75">
      <c r="A853" s="46"/>
      <c r="B853" s="46"/>
      <c r="C853" s="46"/>
      <c r="D853" s="46"/>
      <c r="E853" s="98"/>
      <c r="F853" s="46"/>
      <c r="G853" s="46"/>
      <c r="H853" s="98"/>
    </row>
    <row r="854" spans="1:8" ht="15.75">
      <c r="A854" s="46"/>
      <c r="B854" s="46"/>
      <c r="C854" s="46"/>
      <c r="D854" s="46"/>
      <c r="E854" s="98"/>
      <c r="F854" s="46"/>
      <c r="G854" s="46"/>
      <c r="H854" s="98"/>
    </row>
    <row r="855" spans="1:8" ht="15.75">
      <c r="A855" s="46"/>
      <c r="B855" s="46"/>
      <c r="C855" s="46"/>
      <c r="D855" s="46"/>
      <c r="E855" s="98"/>
      <c r="F855" s="46"/>
      <c r="G855" s="46"/>
      <c r="H855" s="98"/>
    </row>
    <row r="856" spans="1:8" ht="15.75">
      <c r="A856" s="46"/>
      <c r="B856" s="46"/>
      <c r="C856" s="46"/>
      <c r="D856" s="46"/>
      <c r="E856" s="98"/>
      <c r="F856" s="46"/>
      <c r="G856" s="46"/>
      <c r="H856" s="98"/>
    </row>
    <row r="857" spans="1:8" ht="15.75">
      <c r="A857" s="46"/>
      <c r="B857" s="46"/>
      <c r="C857" s="46"/>
      <c r="D857" s="46"/>
      <c r="E857" s="98"/>
      <c r="F857" s="46"/>
      <c r="G857" s="46"/>
      <c r="H857" s="98"/>
    </row>
    <row r="858" spans="1:8" ht="15.75">
      <c r="A858" s="46"/>
      <c r="B858" s="46"/>
      <c r="C858" s="46"/>
      <c r="D858" s="46"/>
      <c r="E858" s="98"/>
      <c r="F858" s="46"/>
      <c r="G858" s="46"/>
      <c r="H858" s="98"/>
    </row>
    <row r="859" spans="1:8" ht="15.75">
      <c r="A859" s="46"/>
      <c r="B859" s="46"/>
      <c r="C859" s="46"/>
      <c r="D859" s="46"/>
      <c r="E859" s="98"/>
      <c r="F859" s="46"/>
      <c r="G859" s="46"/>
      <c r="H859" s="98"/>
    </row>
    <row r="860" spans="1:8" ht="15.75">
      <c r="A860" s="46"/>
      <c r="B860" s="46"/>
      <c r="C860" s="46"/>
      <c r="D860" s="46"/>
      <c r="E860" s="98"/>
      <c r="F860" s="46"/>
      <c r="G860" s="46"/>
      <c r="H860" s="98"/>
    </row>
    <row r="861" spans="1:8" ht="15.75">
      <c r="A861" s="46"/>
      <c r="B861" s="46"/>
      <c r="C861" s="46"/>
      <c r="D861" s="46"/>
      <c r="E861" s="98"/>
      <c r="F861" s="46"/>
      <c r="G861" s="46"/>
      <c r="H861" s="98"/>
    </row>
    <row r="862" spans="1:8" ht="15.75">
      <c r="A862" s="46"/>
      <c r="B862" s="46"/>
      <c r="C862" s="46"/>
      <c r="D862" s="46"/>
      <c r="E862" s="98"/>
      <c r="F862" s="46"/>
      <c r="G862" s="46"/>
      <c r="H862" s="98"/>
    </row>
    <row r="863" spans="1:8" ht="15.75">
      <c r="A863" s="46"/>
      <c r="B863" s="46"/>
      <c r="C863" s="46"/>
      <c r="D863" s="46"/>
      <c r="E863" s="98"/>
      <c r="F863" s="46"/>
      <c r="G863" s="46"/>
      <c r="H863" s="98"/>
    </row>
    <row r="864" spans="1:8" ht="15.75">
      <c r="A864" s="46"/>
      <c r="B864" s="46"/>
      <c r="C864" s="46"/>
      <c r="D864" s="46"/>
      <c r="E864" s="98"/>
      <c r="F864" s="46"/>
      <c r="G864" s="46"/>
      <c r="H864" s="98"/>
    </row>
    <row r="865" spans="1:8" ht="15.75">
      <c r="A865" s="46"/>
      <c r="B865" s="46"/>
      <c r="C865" s="46"/>
      <c r="D865" s="46"/>
      <c r="E865" s="98"/>
      <c r="F865" s="46"/>
      <c r="G865" s="46"/>
      <c r="H865" s="98"/>
    </row>
    <row r="866" spans="1:8" ht="15.75">
      <c r="A866" s="46"/>
      <c r="B866" s="46"/>
      <c r="C866" s="46"/>
      <c r="D866" s="46"/>
      <c r="E866" s="98"/>
      <c r="F866" s="46"/>
      <c r="G866" s="46"/>
      <c r="H866" s="98"/>
    </row>
    <row r="867" spans="1:8" ht="15.75">
      <c r="A867" s="46"/>
      <c r="B867" s="46"/>
      <c r="C867" s="46"/>
      <c r="D867" s="46"/>
      <c r="E867" s="98"/>
      <c r="F867" s="46"/>
      <c r="G867" s="46"/>
      <c r="H867" s="98"/>
    </row>
    <row r="868" spans="1:8" ht="15.75">
      <c r="A868" s="46"/>
      <c r="B868" s="46"/>
      <c r="C868" s="46"/>
      <c r="D868" s="46"/>
      <c r="E868" s="98"/>
      <c r="F868" s="46"/>
      <c r="G868" s="46"/>
      <c r="H868" s="98"/>
    </row>
    <row r="869" spans="1:8" ht="15.75">
      <c r="A869" s="46"/>
      <c r="B869" s="46"/>
      <c r="C869" s="46"/>
      <c r="D869" s="46"/>
      <c r="E869" s="98"/>
      <c r="F869" s="46"/>
      <c r="G869" s="46"/>
      <c r="H869" s="98"/>
    </row>
    <row r="870" spans="1:8" ht="15.75">
      <c r="A870" s="46"/>
      <c r="B870" s="46"/>
      <c r="C870" s="46"/>
      <c r="D870" s="46"/>
      <c r="E870" s="98"/>
      <c r="F870" s="46"/>
      <c r="G870" s="46"/>
      <c r="H870" s="98"/>
    </row>
    <row r="871" spans="1:8" ht="15.75">
      <c r="A871" s="46"/>
      <c r="B871" s="46"/>
      <c r="C871" s="46"/>
      <c r="D871" s="46"/>
      <c r="E871" s="98"/>
      <c r="F871" s="46"/>
      <c r="G871" s="46"/>
      <c r="H871" s="98"/>
    </row>
    <row r="872" spans="1:8" ht="15.75">
      <c r="A872" s="46"/>
      <c r="B872" s="46"/>
      <c r="C872" s="46"/>
      <c r="D872" s="46"/>
      <c r="E872" s="98"/>
      <c r="F872" s="46"/>
      <c r="G872" s="46"/>
      <c r="H872" s="98"/>
    </row>
    <row r="873" spans="1:8" ht="15.75">
      <c r="A873" s="46"/>
      <c r="B873" s="46"/>
      <c r="C873" s="46"/>
      <c r="D873" s="46"/>
      <c r="E873" s="98"/>
      <c r="F873" s="46"/>
      <c r="G873" s="46"/>
      <c r="H873" s="98"/>
    </row>
    <row r="874" spans="1:8" ht="15.75">
      <c r="A874" s="46"/>
      <c r="B874" s="46"/>
      <c r="C874" s="46"/>
      <c r="D874" s="46"/>
      <c r="E874" s="98"/>
      <c r="F874" s="46"/>
      <c r="G874" s="46"/>
      <c r="H874" s="98"/>
    </row>
    <row r="875" spans="1:8" ht="15.75">
      <c r="A875" s="46"/>
      <c r="B875" s="46"/>
      <c r="C875" s="46"/>
      <c r="D875" s="46"/>
      <c r="E875" s="98"/>
      <c r="F875" s="46"/>
      <c r="G875" s="46"/>
      <c r="H875" s="98"/>
    </row>
    <row r="876" spans="1:8" ht="15.75">
      <c r="A876" s="46"/>
      <c r="B876" s="46"/>
      <c r="C876" s="46"/>
      <c r="D876" s="46"/>
      <c r="E876" s="98"/>
      <c r="F876" s="46"/>
      <c r="G876" s="46"/>
      <c r="H876" s="98"/>
    </row>
    <row r="877" spans="1:8" ht="15.75">
      <c r="A877" s="46"/>
      <c r="B877" s="46"/>
      <c r="C877" s="46"/>
      <c r="D877" s="46"/>
      <c r="E877" s="98"/>
      <c r="F877" s="46"/>
      <c r="G877" s="46"/>
      <c r="H877" s="98"/>
    </row>
    <row r="878" spans="1:8" ht="15.75">
      <c r="A878" s="46"/>
      <c r="B878" s="46"/>
      <c r="C878" s="46"/>
      <c r="D878" s="46"/>
      <c r="E878" s="98"/>
      <c r="F878" s="46"/>
      <c r="G878" s="46"/>
      <c r="H878" s="98"/>
    </row>
    <row r="879" spans="1:8" ht="15.75">
      <c r="A879" s="46"/>
      <c r="B879" s="46"/>
      <c r="C879" s="46"/>
      <c r="D879" s="46"/>
      <c r="E879" s="98"/>
      <c r="F879" s="46"/>
      <c r="G879" s="46"/>
      <c r="H879" s="98"/>
    </row>
    <row r="880" spans="1:8" ht="15.75">
      <c r="A880" s="46"/>
      <c r="B880" s="46"/>
      <c r="C880" s="46"/>
      <c r="D880" s="46"/>
      <c r="E880" s="98"/>
      <c r="F880" s="46"/>
      <c r="G880" s="46"/>
      <c r="H880" s="98"/>
    </row>
    <row r="881" spans="1:8" ht="15.75">
      <c r="A881" s="46"/>
      <c r="B881" s="46"/>
      <c r="C881" s="46"/>
      <c r="D881" s="46"/>
      <c r="E881" s="98"/>
      <c r="F881" s="46"/>
      <c r="G881" s="46"/>
      <c r="H881" s="98"/>
    </row>
    <row r="882" spans="1:8" ht="15.75">
      <c r="A882" s="46"/>
      <c r="B882" s="46"/>
      <c r="C882" s="46"/>
      <c r="D882" s="46"/>
      <c r="E882" s="98"/>
      <c r="F882" s="46"/>
      <c r="G882" s="46"/>
      <c r="H882" s="98"/>
    </row>
    <row r="883" spans="1:8" ht="15.75">
      <c r="A883" s="46"/>
      <c r="B883" s="46"/>
      <c r="C883" s="46"/>
      <c r="D883" s="46"/>
      <c r="E883" s="98"/>
      <c r="F883" s="46"/>
      <c r="G883" s="46"/>
      <c r="H883" s="98"/>
    </row>
    <row r="884" spans="1:8" ht="15.75">
      <c r="A884" s="46"/>
      <c r="B884" s="46"/>
      <c r="C884" s="46"/>
      <c r="D884" s="46"/>
      <c r="E884" s="98"/>
      <c r="F884" s="46"/>
      <c r="G884" s="46"/>
      <c r="H884" s="98"/>
    </row>
    <row r="885" spans="1:8" ht="15.75">
      <c r="A885" s="46"/>
      <c r="B885" s="46"/>
      <c r="C885" s="46"/>
      <c r="D885" s="46"/>
      <c r="E885" s="98"/>
      <c r="F885" s="46"/>
      <c r="G885" s="46"/>
      <c r="H885" s="98"/>
    </row>
    <row r="886" spans="1:8" ht="15.75">
      <c r="A886" s="46"/>
      <c r="B886" s="46"/>
      <c r="C886" s="46"/>
      <c r="D886" s="46"/>
      <c r="E886" s="98"/>
      <c r="F886" s="46"/>
      <c r="G886" s="46"/>
      <c r="H886" s="98"/>
    </row>
    <row r="887" spans="1:8" ht="15.75">
      <c r="A887" s="46"/>
      <c r="B887" s="46"/>
      <c r="C887" s="46"/>
      <c r="D887" s="46"/>
      <c r="E887" s="98"/>
      <c r="F887" s="46"/>
      <c r="G887" s="46"/>
      <c r="H887" s="98"/>
    </row>
    <row r="888" spans="1:8" ht="15.75">
      <c r="A888" s="46"/>
      <c r="B888" s="46"/>
      <c r="C888" s="46"/>
      <c r="D888" s="46"/>
      <c r="E888" s="98"/>
      <c r="F888" s="46"/>
      <c r="G888" s="46"/>
      <c r="H888" s="98"/>
    </row>
    <row r="889" spans="1:8" ht="15.75">
      <c r="A889" s="46"/>
      <c r="B889" s="46"/>
      <c r="C889" s="46"/>
      <c r="D889" s="46"/>
      <c r="E889" s="98"/>
      <c r="F889" s="46"/>
      <c r="G889" s="46"/>
      <c r="H889" s="98"/>
    </row>
    <row r="890" spans="1:8" ht="15.75">
      <c r="A890" s="46"/>
      <c r="B890" s="46"/>
      <c r="C890" s="46"/>
      <c r="D890" s="46"/>
      <c r="E890" s="98"/>
      <c r="F890" s="46"/>
      <c r="G890" s="46"/>
      <c r="H890" s="98"/>
    </row>
    <row r="891" spans="1:8" ht="15.75">
      <c r="A891" s="46"/>
      <c r="B891" s="46"/>
      <c r="C891" s="46"/>
      <c r="D891" s="46"/>
      <c r="E891" s="98"/>
      <c r="F891" s="46"/>
      <c r="G891" s="46"/>
      <c r="H891" s="98"/>
    </row>
    <row r="892" spans="1:8" ht="15.75">
      <c r="A892" s="46"/>
      <c r="B892" s="46"/>
      <c r="C892" s="46"/>
      <c r="D892" s="46"/>
      <c r="E892" s="98"/>
      <c r="F892" s="46"/>
      <c r="G892" s="46"/>
      <c r="H892" s="98"/>
    </row>
    <row r="893" spans="1:8" ht="15.75">
      <c r="A893" s="46"/>
      <c r="B893" s="46"/>
      <c r="C893" s="46"/>
      <c r="D893" s="46"/>
      <c r="E893" s="98"/>
      <c r="F893" s="46"/>
      <c r="G893" s="46"/>
      <c r="H893" s="98"/>
    </row>
    <row r="894" spans="1:8" ht="15.75">
      <c r="A894" s="46"/>
      <c r="B894" s="46"/>
      <c r="C894" s="46"/>
      <c r="D894" s="46"/>
      <c r="E894" s="98"/>
      <c r="F894" s="46"/>
      <c r="G894" s="46"/>
      <c r="H894" s="98"/>
    </row>
    <row r="895" spans="1:8" ht="15.75">
      <c r="A895" s="46"/>
      <c r="B895" s="46"/>
      <c r="C895" s="46"/>
      <c r="D895" s="46"/>
      <c r="E895" s="98"/>
      <c r="F895" s="46"/>
      <c r="G895" s="46"/>
      <c r="H895" s="98"/>
    </row>
    <row r="896" spans="1:8" ht="15.75">
      <c r="A896" s="46"/>
      <c r="B896" s="46"/>
      <c r="C896" s="46"/>
      <c r="D896" s="46"/>
      <c r="E896" s="98"/>
      <c r="F896" s="46"/>
      <c r="G896" s="46"/>
      <c r="H896" s="98"/>
    </row>
    <row r="897" spans="1:8" ht="15.75">
      <c r="A897" s="46"/>
      <c r="B897" s="46"/>
      <c r="C897" s="46"/>
      <c r="D897" s="46"/>
      <c r="E897" s="98"/>
      <c r="F897" s="46"/>
      <c r="G897" s="46"/>
      <c r="H897" s="98"/>
    </row>
    <row r="898" spans="1:8" ht="15.75">
      <c r="A898" s="46"/>
      <c r="B898" s="46"/>
      <c r="C898" s="46"/>
      <c r="D898" s="46"/>
      <c r="E898" s="98"/>
      <c r="F898" s="46"/>
      <c r="G898" s="46"/>
      <c r="H898" s="98"/>
    </row>
    <row r="899" spans="1:8" ht="15.75">
      <c r="A899" s="46"/>
      <c r="B899" s="46"/>
      <c r="C899" s="46"/>
      <c r="D899" s="46"/>
      <c r="E899" s="98"/>
      <c r="F899" s="46"/>
      <c r="G899" s="46"/>
      <c r="H899" s="98"/>
    </row>
    <row r="900" spans="1:8" ht="15.75">
      <c r="A900" s="46"/>
      <c r="B900" s="46"/>
      <c r="C900" s="46"/>
      <c r="D900" s="46"/>
      <c r="E900" s="98"/>
      <c r="F900" s="46"/>
      <c r="G900" s="46"/>
      <c r="H900" s="98"/>
    </row>
    <row r="901" spans="1:8" ht="15.75">
      <c r="A901" s="46"/>
      <c r="B901" s="46"/>
      <c r="C901" s="46"/>
      <c r="D901" s="46"/>
      <c r="E901" s="98"/>
      <c r="F901" s="46"/>
      <c r="G901" s="46"/>
      <c r="H901" s="98"/>
    </row>
    <row r="902" spans="1:8" ht="15.75">
      <c r="A902" s="46"/>
      <c r="B902" s="46"/>
      <c r="C902" s="46"/>
      <c r="D902" s="46"/>
      <c r="E902" s="98"/>
      <c r="F902" s="46"/>
      <c r="G902" s="46"/>
      <c r="H902" s="98"/>
    </row>
    <row r="903" spans="1:8" ht="15.75">
      <c r="A903" s="46"/>
      <c r="B903" s="46"/>
      <c r="C903" s="46"/>
      <c r="D903" s="46"/>
      <c r="E903" s="98"/>
      <c r="F903" s="46"/>
      <c r="G903" s="46"/>
      <c r="H903" s="98"/>
    </row>
    <row r="904" spans="1:8" ht="15.75">
      <c r="A904" s="46"/>
      <c r="B904" s="46"/>
      <c r="C904" s="46"/>
      <c r="D904" s="46"/>
      <c r="E904" s="98"/>
      <c r="F904" s="46"/>
      <c r="G904" s="46"/>
      <c r="H904" s="98"/>
    </row>
    <row r="905" spans="1:8" ht="15.75">
      <c r="A905" s="46"/>
      <c r="B905" s="46"/>
      <c r="C905" s="46"/>
      <c r="D905" s="46"/>
      <c r="E905" s="98"/>
      <c r="F905" s="46"/>
      <c r="G905" s="46"/>
      <c r="H905" s="98"/>
    </row>
    <row r="906" spans="1:8" ht="15.75">
      <c r="A906" s="46"/>
      <c r="B906" s="46"/>
      <c r="C906" s="46"/>
      <c r="D906" s="46"/>
      <c r="E906" s="98"/>
      <c r="F906" s="46"/>
      <c r="G906" s="46"/>
      <c r="H906" s="98"/>
    </row>
    <row r="907" spans="1:8" ht="15.75">
      <c r="A907" s="46"/>
      <c r="B907" s="46"/>
      <c r="C907" s="46"/>
      <c r="D907" s="46"/>
      <c r="E907" s="98"/>
      <c r="F907" s="46"/>
      <c r="G907" s="46"/>
      <c r="H907" s="98"/>
    </row>
    <row r="908" spans="1:8" ht="15.75">
      <c r="A908" s="46"/>
      <c r="B908" s="46"/>
      <c r="C908" s="46"/>
      <c r="D908" s="46"/>
      <c r="E908" s="98"/>
      <c r="F908" s="46"/>
      <c r="G908" s="46"/>
      <c r="H908" s="98"/>
    </row>
    <row r="909" spans="1:8" ht="15.75">
      <c r="A909" s="46"/>
      <c r="B909" s="46"/>
      <c r="C909" s="46"/>
      <c r="D909" s="46"/>
      <c r="E909" s="98"/>
      <c r="F909" s="46"/>
      <c r="G909" s="46"/>
      <c r="H909" s="98"/>
    </row>
    <row r="910" spans="1:8" ht="15.75">
      <c r="A910" s="46"/>
      <c r="B910" s="46"/>
      <c r="C910" s="46"/>
      <c r="D910" s="46"/>
      <c r="E910" s="98"/>
      <c r="F910" s="46"/>
      <c r="G910" s="46"/>
      <c r="H910" s="98"/>
    </row>
    <row r="911" spans="1:8" ht="15.75">
      <c r="A911" s="46"/>
      <c r="B911" s="46"/>
      <c r="C911" s="46"/>
      <c r="D911" s="46"/>
      <c r="E911" s="98"/>
      <c r="F911" s="46"/>
      <c r="G911" s="46"/>
      <c r="H911" s="98"/>
    </row>
    <row r="912" spans="1:8" ht="15.75">
      <c r="A912" s="46"/>
      <c r="B912" s="46"/>
      <c r="C912" s="46"/>
      <c r="D912" s="46"/>
      <c r="E912" s="98"/>
      <c r="F912" s="46"/>
      <c r="G912" s="46"/>
      <c r="H912" s="98"/>
    </row>
    <row r="913" spans="1:8" ht="15.75">
      <c r="A913" s="46"/>
      <c r="B913" s="46"/>
      <c r="C913" s="46"/>
      <c r="D913" s="46"/>
      <c r="E913" s="98"/>
      <c r="F913" s="46"/>
      <c r="G913" s="46"/>
      <c r="H913" s="98"/>
    </row>
    <row r="914" spans="1:8" ht="15.75">
      <c r="A914" s="46"/>
      <c r="B914" s="46"/>
      <c r="C914" s="46"/>
      <c r="D914" s="46"/>
      <c r="E914" s="98"/>
      <c r="F914" s="46"/>
      <c r="G914" s="46"/>
      <c r="H914" s="98"/>
    </row>
    <row r="915" spans="1:8" ht="15.75">
      <c r="A915" s="46"/>
      <c r="B915" s="46"/>
      <c r="C915" s="46"/>
      <c r="D915" s="46"/>
      <c r="E915" s="98"/>
      <c r="F915" s="46"/>
      <c r="G915" s="46"/>
      <c r="H915" s="98"/>
    </row>
    <row r="916" spans="1:8" ht="15.75">
      <c r="A916" s="46"/>
      <c r="B916" s="46"/>
      <c r="C916" s="46"/>
      <c r="D916" s="46"/>
      <c r="E916" s="98"/>
      <c r="F916" s="46"/>
      <c r="G916" s="46"/>
      <c r="H916" s="98"/>
    </row>
    <row r="917" spans="1:8" ht="15.75">
      <c r="A917" s="46"/>
      <c r="B917" s="46"/>
      <c r="C917" s="46"/>
      <c r="D917" s="46"/>
      <c r="E917" s="98"/>
      <c r="F917" s="46"/>
      <c r="G917" s="46"/>
      <c r="H917" s="98"/>
    </row>
    <row r="918" spans="1:8" ht="15.75">
      <c r="A918" s="46"/>
      <c r="B918" s="46"/>
      <c r="C918" s="46"/>
      <c r="D918" s="46"/>
      <c r="E918" s="98"/>
      <c r="F918" s="46"/>
      <c r="G918" s="46"/>
      <c r="H918" s="98"/>
    </row>
    <row r="919" spans="1:8" ht="15.75">
      <c r="A919" s="46"/>
      <c r="B919" s="46"/>
      <c r="C919" s="46"/>
      <c r="D919" s="46"/>
      <c r="E919" s="98"/>
      <c r="F919" s="46"/>
      <c r="G919" s="46"/>
      <c r="H919" s="98"/>
    </row>
    <row r="920" spans="1:8" ht="15.75">
      <c r="A920" s="46"/>
      <c r="B920" s="46"/>
      <c r="C920" s="46"/>
      <c r="D920" s="46"/>
      <c r="E920" s="98"/>
      <c r="F920" s="46"/>
      <c r="G920" s="46"/>
      <c r="H920" s="98"/>
    </row>
    <row r="921" spans="1:8" ht="15.75">
      <c r="A921" s="46"/>
      <c r="B921" s="46"/>
      <c r="C921" s="46"/>
      <c r="D921" s="46"/>
      <c r="E921" s="98"/>
      <c r="F921" s="46"/>
      <c r="G921" s="46"/>
      <c r="H921" s="98"/>
    </row>
    <row r="922" spans="1:8" ht="15.75">
      <c r="A922" s="46"/>
      <c r="B922" s="46"/>
      <c r="C922" s="46"/>
      <c r="D922" s="46"/>
      <c r="E922" s="98"/>
      <c r="F922" s="46"/>
      <c r="G922" s="46"/>
      <c r="H922" s="98"/>
    </row>
    <row r="923" spans="1:8" ht="15.75">
      <c r="A923" s="46"/>
      <c r="B923" s="46"/>
      <c r="C923" s="46"/>
      <c r="D923" s="46"/>
      <c r="E923" s="98"/>
      <c r="F923" s="46"/>
      <c r="G923" s="46"/>
      <c r="H923" s="98"/>
    </row>
    <row r="924" spans="1:8" ht="15.75">
      <c r="A924" s="46"/>
      <c r="B924" s="46"/>
      <c r="C924" s="46"/>
      <c r="D924" s="46"/>
      <c r="E924" s="98"/>
      <c r="F924" s="46"/>
      <c r="G924" s="46"/>
      <c r="H924" s="98"/>
    </row>
    <row r="925" spans="1:8" ht="15.75">
      <c r="A925" s="46"/>
      <c r="B925" s="46"/>
      <c r="C925" s="46"/>
      <c r="D925" s="46"/>
      <c r="E925" s="98"/>
      <c r="F925" s="46"/>
      <c r="G925" s="46"/>
      <c r="H925" s="98"/>
    </row>
    <row r="926" spans="1:8" ht="15.75">
      <c r="A926" s="46"/>
      <c r="B926" s="46"/>
      <c r="C926" s="46"/>
      <c r="D926" s="46"/>
      <c r="E926" s="98"/>
      <c r="F926" s="46"/>
      <c r="G926" s="46"/>
      <c r="H926" s="98"/>
    </row>
    <row r="927" spans="1:8" ht="15.75">
      <c r="A927" s="46"/>
      <c r="B927" s="46"/>
      <c r="C927" s="46"/>
      <c r="D927" s="46"/>
      <c r="E927" s="98"/>
      <c r="F927" s="46"/>
      <c r="G927" s="46"/>
      <c r="H927" s="98"/>
    </row>
    <row r="928" spans="1:8" ht="15.75">
      <c r="A928" s="46"/>
      <c r="B928" s="46"/>
      <c r="C928" s="46"/>
      <c r="D928" s="46"/>
      <c r="E928" s="98"/>
      <c r="F928" s="46"/>
      <c r="G928" s="46"/>
      <c r="H928" s="98"/>
    </row>
    <row r="929" spans="1:8" ht="15.75">
      <c r="A929" s="46"/>
      <c r="B929" s="46"/>
      <c r="C929" s="46"/>
      <c r="D929" s="46"/>
      <c r="E929" s="98"/>
      <c r="F929" s="46"/>
      <c r="G929" s="46"/>
      <c r="H929" s="98"/>
    </row>
    <row r="930" spans="1:8" ht="15.75">
      <c r="A930" s="46"/>
      <c r="B930" s="46"/>
      <c r="C930" s="46"/>
      <c r="D930" s="46"/>
      <c r="E930" s="98"/>
      <c r="F930" s="46"/>
      <c r="G930" s="46"/>
      <c r="H930" s="98"/>
    </row>
    <row r="931" spans="1:8" ht="15.75">
      <c r="A931" s="46"/>
      <c r="B931" s="46"/>
      <c r="C931" s="46"/>
      <c r="D931" s="46"/>
      <c r="E931" s="98"/>
      <c r="F931" s="46"/>
      <c r="G931" s="46"/>
      <c r="H931" s="98"/>
    </row>
    <row r="932" spans="1:8" ht="15.75">
      <c r="A932" s="46"/>
      <c r="B932" s="46"/>
      <c r="C932" s="46"/>
      <c r="D932" s="46"/>
      <c r="E932" s="98"/>
      <c r="F932" s="46"/>
      <c r="G932" s="46"/>
      <c r="H932" s="98"/>
    </row>
    <row r="933" spans="1:8" ht="15.75">
      <c r="A933" s="46"/>
      <c r="B933" s="46"/>
      <c r="C933" s="46"/>
      <c r="D933" s="46"/>
      <c r="E933" s="98"/>
      <c r="F933" s="46"/>
      <c r="G933" s="46"/>
      <c r="H933" s="98"/>
    </row>
    <row r="934" spans="1:8" ht="15.75">
      <c r="A934" s="46"/>
      <c r="B934" s="46"/>
      <c r="C934" s="46"/>
      <c r="D934" s="46"/>
      <c r="E934" s="98"/>
      <c r="F934" s="46"/>
      <c r="G934" s="46"/>
      <c r="H934" s="98"/>
    </row>
    <row r="935" spans="1:8" ht="15.75">
      <c r="A935" s="46"/>
      <c r="B935" s="46"/>
      <c r="C935" s="46"/>
      <c r="D935" s="46"/>
      <c r="E935" s="98"/>
      <c r="F935" s="46"/>
      <c r="G935" s="46"/>
      <c r="H935" s="98"/>
    </row>
    <row r="936" spans="1:8" ht="15.75">
      <c r="A936" s="46"/>
      <c r="B936" s="46"/>
      <c r="C936" s="46"/>
      <c r="D936" s="46"/>
      <c r="E936" s="98"/>
      <c r="F936" s="46"/>
      <c r="G936" s="46"/>
      <c r="H936" s="98"/>
    </row>
    <row r="937" spans="1:8" ht="15.75">
      <c r="A937" s="46"/>
      <c r="B937" s="46"/>
      <c r="C937" s="46"/>
      <c r="D937" s="46"/>
      <c r="E937" s="98"/>
      <c r="F937" s="46"/>
      <c r="G937" s="46"/>
      <c r="H937" s="98"/>
    </row>
    <row r="938" spans="1:8" ht="15.75">
      <c r="A938" s="46"/>
      <c r="B938" s="46"/>
      <c r="C938" s="46"/>
      <c r="D938" s="46"/>
      <c r="E938" s="98"/>
      <c r="F938" s="46"/>
      <c r="G938" s="46"/>
      <c r="H938" s="98"/>
    </row>
    <row r="939" spans="1:8" ht="15.75">
      <c r="A939" s="46"/>
      <c r="B939" s="46"/>
      <c r="C939" s="46"/>
      <c r="D939" s="46"/>
      <c r="E939" s="98"/>
      <c r="F939" s="46"/>
      <c r="G939" s="46"/>
      <c r="H939" s="98"/>
    </row>
    <row r="940" spans="1:8" ht="15.75">
      <c r="A940" s="46"/>
      <c r="B940" s="46"/>
      <c r="C940" s="46"/>
      <c r="D940" s="46"/>
      <c r="E940" s="98"/>
      <c r="F940" s="46"/>
      <c r="G940" s="46"/>
      <c r="H940" s="98"/>
    </row>
    <row r="941" spans="1:8" ht="15.75">
      <c r="A941" s="46"/>
      <c r="B941" s="46"/>
      <c r="C941" s="46"/>
      <c r="D941" s="46"/>
      <c r="E941" s="98"/>
      <c r="F941" s="46"/>
      <c r="G941" s="46"/>
      <c r="H941" s="98"/>
    </row>
    <row r="942" spans="1:8" ht="15.75">
      <c r="A942" s="46"/>
      <c r="B942" s="46"/>
      <c r="C942" s="46"/>
      <c r="D942" s="46"/>
      <c r="E942" s="98"/>
      <c r="F942" s="46"/>
      <c r="G942" s="46"/>
      <c r="H942" s="98"/>
    </row>
    <row r="943" spans="1:8" ht="15.75">
      <c r="A943" s="46"/>
      <c r="B943" s="46"/>
      <c r="C943" s="46"/>
      <c r="D943" s="46"/>
      <c r="E943" s="98"/>
      <c r="F943" s="46"/>
      <c r="G943" s="46"/>
      <c r="H943" s="98"/>
    </row>
    <row r="944" spans="1:8" ht="15.75">
      <c r="A944" s="46"/>
      <c r="B944" s="46"/>
      <c r="C944" s="46"/>
      <c r="D944" s="46"/>
      <c r="E944" s="98"/>
      <c r="F944" s="46"/>
      <c r="G944" s="46"/>
      <c r="H944" s="98"/>
    </row>
    <row r="945" spans="1:8" ht="15.75">
      <c r="A945" s="46"/>
      <c r="B945" s="46"/>
      <c r="C945" s="46"/>
      <c r="D945" s="46"/>
      <c r="E945" s="98"/>
      <c r="F945" s="46"/>
      <c r="G945" s="46"/>
      <c r="H945" s="98"/>
    </row>
    <row r="946" spans="1:8" ht="15.75">
      <c r="A946" s="46"/>
      <c r="B946" s="46"/>
      <c r="C946" s="46"/>
      <c r="D946" s="46"/>
      <c r="E946" s="98"/>
      <c r="F946" s="46"/>
      <c r="G946" s="46"/>
      <c r="H946" s="98"/>
    </row>
    <row r="947" spans="1:8" ht="15.75">
      <c r="A947" s="46"/>
      <c r="B947" s="46"/>
      <c r="C947" s="46"/>
      <c r="D947" s="46"/>
      <c r="E947" s="98"/>
      <c r="F947" s="46"/>
      <c r="G947" s="46"/>
      <c r="H947" s="98"/>
    </row>
    <row r="948" spans="1:8" ht="15.75">
      <c r="A948" s="46"/>
      <c r="B948" s="46"/>
      <c r="C948" s="46"/>
      <c r="D948" s="46"/>
      <c r="E948" s="98"/>
      <c r="F948" s="46"/>
      <c r="G948" s="46"/>
      <c r="H948" s="98"/>
    </row>
    <row r="949" spans="1:8" ht="15.75">
      <c r="A949" s="46"/>
      <c r="B949" s="46"/>
      <c r="C949" s="46"/>
      <c r="D949" s="46"/>
      <c r="E949" s="98"/>
      <c r="F949" s="46"/>
      <c r="G949" s="46"/>
      <c r="H949" s="98"/>
    </row>
    <row r="950" spans="1:8" ht="15.75">
      <c r="A950" s="46"/>
      <c r="B950" s="46"/>
      <c r="C950" s="46"/>
      <c r="D950" s="46"/>
      <c r="E950" s="98"/>
      <c r="F950" s="46"/>
      <c r="G950" s="46"/>
      <c r="H950" s="98"/>
    </row>
    <row r="951" spans="1:8" ht="15.75">
      <c r="A951" s="46"/>
      <c r="B951" s="46"/>
      <c r="C951" s="46"/>
      <c r="D951" s="46"/>
      <c r="E951" s="98"/>
      <c r="F951" s="46"/>
      <c r="G951" s="46"/>
      <c r="H951" s="98"/>
    </row>
    <row r="952" spans="1:8" ht="15.75">
      <c r="A952" s="46"/>
      <c r="B952" s="46"/>
      <c r="C952" s="46"/>
      <c r="D952" s="46"/>
      <c r="E952" s="98"/>
      <c r="F952" s="46"/>
      <c r="G952" s="46"/>
      <c r="H952" s="98"/>
    </row>
    <row r="953" spans="1:8" ht="15.75">
      <c r="A953" s="46"/>
      <c r="B953" s="46"/>
      <c r="C953" s="46"/>
      <c r="D953" s="46"/>
      <c r="E953" s="98"/>
      <c r="F953" s="46"/>
      <c r="G953" s="46"/>
      <c r="H953" s="98"/>
    </row>
    <row r="954" spans="1:8" ht="15.75">
      <c r="A954" s="46"/>
      <c r="B954" s="46"/>
      <c r="C954" s="46"/>
      <c r="D954" s="46"/>
      <c r="E954" s="98"/>
      <c r="F954" s="46"/>
      <c r="G954" s="46"/>
      <c r="H954" s="98"/>
    </row>
    <row r="955" spans="1:8" ht="15.75">
      <c r="A955" s="46"/>
      <c r="B955" s="46"/>
      <c r="C955" s="46"/>
      <c r="D955" s="46"/>
      <c r="E955" s="98"/>
      <c r="F955" s="46"/>
      <c r="G955" s="46"/>
      <c r="H955" s="98"/>
    </row>
    <row r="956" spans="1:8" ht="15.75">
      <c r="A956" s="46"/>
      <c r="B956" s="46"/>
      <c r="C956" s="46"/>
      <c r="D956" s="46"/>
      <c r="E956" s="98"/>
      <c r="F956" s="46"/>
      <c r="G956" s="46"/>
      <c r="H956" s="98"/>
    </row>
    <row r="957" spans="1:8" ht="15.75">
      <c r="A957" s="46"/>
      <c r="B957" s="46"/>
      <c r="C957" s="46"/>
      <c r="D957" s="46"/>
      <c r="E957" s="98"/>
      <c r="F957" s="46"/>
      <c r="G957" s="46"/>
      <c r="H957" s="98"/>
    </row>
    <row r="958" spans="1:8" ht="15.75">
      <c r="A958" s="46"/>
      <c r="B958" s="46"/>
      <c r="C958" s="46"/>
      <c r="D958" s="46"/>
      <c r="E958" s="98"/>
      <c r="F958" s="46"/>
      <c r="G958" s="46"/>
      <c r="H958" s="98"/>
    </row>
    <row r="959" spans="1:8" ht="15.75">
      <c r="A959" s="46"/>
      <c r="B959" s="46"/>
      <c r="C959" s="46"/>
      <c r="D959" s="46"/>
      <c r="E959" s="98"/>
      <c r="F959" s="46"/>
      <c r="G959" s="46"/>
      <c r="H959" s="98"/>
    </row>
    <row r="960" spans="1:8" ht="15.75">
      <c r="A960" s="46"/>
      <c r="B960" s="46"/>
      <c r="C960" s="46"/>
      <c r="D960" s="46"/>
      <c r="E960" s="98"/>
      <c r="F960" s="46"/>
      <c r="G960" s="46"/>
      <c r="H960" s="98"/>
    </row>
    <row r="961" spans="1:8" ht="15.75">
      <c r="A961" s="46"/>
      <c r="B961" s="46"/>
      <c r="C961" s="46"/>
      <c r="D961" s="46"/>
      <c r="E961" s="98"/>
      <c r="F961" s="46"/>
      <c r="G961" s="46"/>
      <c r="H961" s="98"/>
    </row>
    <row r="962" spans="1:8" ht="15.75">
      <c r="A962" s="46"/>
      <c r="B962" s="46"/>
      <c r="C962" s="46"/>
      <c r="D962" s="46"/>
      <c r="E962" s="98"/>
      <c r="F962" s="46"/>
      <c r="G962" s="46"/>
      <c r="H962" s="98"/>
    </row>
    <row r="963" spans="1:8" ht="15.75">
      <c r="A963" s="46"/>
      <c r="B963" s="46"/>
      <c r="C963" s="46"/>
      <c r="D963" s="46"/>
      <c r="E963" s="98"/>
      <c r="F963" s="46"/>
      <c r="G963" s="46"/>
      <c r="H963" s="98"/>
    </row>
    <row r="964" spans="1:8" ht="15.75">
      <c r="A964" s="46"/>
      <c r="B964" s="46"/>
      <c r="C964" s="46"/>
      <c r="D964" s="46"/>
      <c r="E964" s="98"/>
      <c r="F964" s="46"/>
      <c r="G964" s="46"/>
      <c r="H964" s="98"/>
    </row>
    <row r="965" spans="1:8" ht="15.75">
      <c r="A965" s="46"/>
      <c r="B965" s="46"/>
      <c r="C965" s="46"/>
      <c r="D965" s="46"/>
      <c r="E965" s="98"/>
      <c r="F965" s="46"/>
      <c r="G965" s="46"/>
      <c r="H965" s="98"/>
    </row>
    <row r="966" spans="1:8" ht="15.75">
      <c r="A966" s="46"/>
      <c r="B966" s="46"/>
      <c r="C966" s="46"/>
      <c r="D966" s="46"/>
      <c r="E966" s="98"/>
      <c r="F966" s="46"/>
      <c r="G966" s="46"/>
      <c r="H966" s="98"/>
    </row>
    <row r="967" spans="1:8" ht="15.75">
      <c r="A967" s="46"/>
      <c r="B967" s="46"/>
      <c r="C967" s="46"/>
      <c r="D967" s="46"/>
      <c r="E967" s="98"/>
      <c r="F967" s="46"/>
      <c r="G967" s="46"/>
      <c r="H967" s="98"/>
    </row>
    <row r="968" spans="1:8" ht="15.75">
      <c r="A968" s="46"/>
      <c r="B968" s="46"/>
      <c r="C968" s="46"/>
      <c r="D968" s="46"/>
      <c r="E968" s="98"/>
      <c r="F968" s="46"/>
      <c r="G968" s="46"/>
      <c r="H968" s="98"/>
    </row>
    <row r="969" spans="1:8" ht="15.75">
      <c r="A969" s="46"/>
      <c r="B969" s="46"/>
      <c r="C969" s="46"/>
      <c r="D969" s="46"/>
      <c r="E969" s="98"/>
      <c r="F969" s="46"/>
      <c r="G969" s="46"/>
      <c r="H969" s="98"/>
    </row>
    <row r="970" spans="1:8" ht="15.75">
      <c r="A970" s="46"/>
      <c r="B970" s="46"/>
      <c r="C970" s="46"/>
      <c r="D970" s="46"/>
      <c r="E970" s="98"/>
      <c r="F970" s="46"/>
      <c r="G970" s="46"/>
      <c r="H970" s="98"/>
    </row>
    <row r="971" spans="1:8" ht="15.75">
      <c r="A971" s="46"/>
      <c r="B971" s="46"/>
      <c r="C971" s="46"/>
      <c r="D971" s="46"/>
      <c r="E971" s="98"/>
      <c r="F971" s="46"/>
      <c r="G971" s="46"/>
      <c r="H971" s="98"/>
    </row>
    <row r="972" spans="1:8" ht="15.75">
      <c r="A972" s="46"/>
      <c r="B972" s="46"/>
      <c r="C972" s="46"/>
      <c r="D972" s="46"/>
      <c r="E972" s="98"/>
      <c r="F972" s="46"/>
      <c r="G972" s="46"/>
      <c r="H972" s="98"/>
    </row>
    <row r="973" spans="1:8" ht="15.75">
      <c r="A973" s="46"/>
      <c r="B973" s="46"/>
      <c r="C973" s="46"/>
      <c r="D973" s="46"/>
      <c r="E973" s="98"/>
      <c r="F973" s="46"/>
      <c r="G973" s="46"/>
      <c r="H973" s="98"/>
    </row>
    <row r="974" spans="1:8" ht="15.75">
      <c r="A974" s="46"/>
      <c r="B974" s="46"/>
      <c r="C974" s="46"/>
      <c r="D974" s="46"/>
      <c r="E974" s="98"/>
      <c r="F974" s="46"/>
      <c r="G974" s="46"/>
      <c r="H974" s="98"/>
    </row>
    <row r="975" spans="1:8" ht="15.75">
      <c r="A975" s="46"/>
      <c r="B975" s="46"/>
      <c r="C975" s="46"/>
      <c r="D975" s="46"/>
      <c r="E975" s="98"/>
      <c r="F975" s="46"/>
      <c r="G975" s="46"/>
      <c r="H975" s="98"/>
    </row>
    <row r="976" spans="1:8" ht="15.75">
      <c r="A976" s="46"/>
      <c r="B976" s="46"/>
      <c r="C976" s="46"/>
      <c r="D976" s="46"/>
      <c r="E976" s="98"/>
      <c r="F976" s="46"/>
      <c r="G976" s="46"/>
      <c r="H976" s="98"/>
    </row>
    <row r="977" spans="1:8" ht="15.75">
      <c r="A977" s="46"/>
      <c r="B977" s="46"/>
      <c r="C977" s="46"/>
      <c r="D977" s="46"/>
      <c r="E977" s="98"/>
      <c r="F977" s="46"/>
      <c r="G977" s="46"/>
      <c r="H977" s="98"/>
    </row>
    <row r="978" spans="1:8" ht="15.75">
      <c r="A978" s="46"/>
      <c r="B978" s="46"/>
      <c r="C978" s="46"/>
      <c r="D978" s="46"/>
      <c r="E978" s="98"/>
      <c r="F978" s="46"/>
      <c r="G978" s="46"/>
      <c r="H978" s="98"/>
    </row>
    <row r="979" spans="1:8" ht="15.75">
      <c r="A979" s="46"/>
      <c r="B979" s="46"/>
      <c r="C979" s="46"/>
      <c r="D979" s="46"/>
      <c r="E979" s="98"/>
      <c r="F979" s="46"/>
      <c r="G979" s="46"/>
      <c r="H979" s="98"/>
    </row>
    <row r="980" spans="1:8" ht="15.75">
      <c r="A980" s="46"/>
      <c r="B980" s="46"/>
      <c r="C980" s="46"/>
      <c r="D980" s="46"/>
      <c r="E980" s="98"/>
      <c r="F980" s="46"/>
      <c r="G980" s="46"/>
      <c r="H980" s="98"/>
    </row>
    <row r="981" spans="1:8" ht="15.75">
      <c r="A981" s="46"/>
      <c r="B981" s="46"/>
      <c r="C981" s="46"/>
      <c r="D981" s="46"/>
      <c r="E981" s="98"/>
      <c r="F981" s="46"/>
      <c r="G981" s="46"/>
      <c r="H981" s="98"/>
    </row>
    <row r="982" spans="1:8" ht="15.75">
      <c r="A982" s="46"/>
      <c r="B982" s="46"/>
      <c r="C982" s="46"/>
      <c r="D982" s="46"/>
      <c r="E982" s="98"/>
      <c r="F982" s="46"/>
      <c r="G982" s="46"/>
      <c r="H982" s="98"/>
    </row>
    <row r="983" spans="1:8" ht="15.75">
      <c r="A983" s="46"/>
      <c r="B983" s="46"/>
      <c r="C983" s="46"/>
      <c r="D983" s="46"/>
      <c r="E983" s="98"/>
      <c r="F983" s="46"/>
      <c r="G983" s="46"/>
      <c r="H983" s="98"/>
    </row>
    <row r="984" spans="1:8" ht="15.75">
      <c r="A984" s="46"/>
      <c r="B984" s="46"/>
      <c r="C984" s="46"/>
      <c r="D984" s="46"/>
      <c r="E984" s="98"/>
      <c r="F984" s="46"/>
      <c r="G984" s="46"/>
      <c r="H984" s="98"/>
    </row>
    <row r="985" spans="1:8" ht="15.75">
      <c r="A985" s="46"/>
      <c r="B985" s="46"/>
      <c r="C985" s="46"/>
      <c r="D985" s="46"/>
      <c r="E985" s="98"/>
      <c r="F985" s="46"/>
      <c r="G985" s="46"/>
      <c r="H985" s="98"/>
    </row>
    <row r="986" spans="1:8" ht="15.75">
      <c r="A986" s="46"/>
      <c r="B986" s="46"/>
      <c r="C986" s="46"/>
      <c r="D986" s="46"/>
      <c r="E986" s="98"/>
      <c r="F986" s="46"/>
      <c r="G986" s="46"/>
      <c r="H986" s="98"/>
    </row>
    <row r="987" spans="1:8" ht="15.75">
      <c r="A987" s="46"/>
      <c r="B987" s="46"/>
      <c r="C987" s="46"/>
      <c r="D987" s="46"/>
      <c r="E987" s="98"/>
      <c r="F987" s="46"/>
      <c r="G987" s="46"/>
      <c r="H987" s="98"/>
    </row>
    <row r="988" spans="1:8" ht="15.75">
      <c r="A988" s="46"/>
      <c r="B988" s="46"/>
      <c r="C988" s="46"/>
      <c r="D988" s="46"/>
      <c r="E988" s="98"/>
      <c r="F988" s="46"/>
      <c r="G988" s="46"/>
      <c r="H988" s="98"/>
    </row>
    <row r="989" spans="1:8" ht="15.75">
      <c r="A989" s="46"/>
      <c r="B989" s="46"/>
      <c r="C989" s="46"/>
      <c r="D989" s="46"/>
      <c r="E989" s="98"/>
      <c r="F989" s="46"/>
      <c r="G989" s="46"/>
      <c r="H989" s="98"/>
    </row>
    <row r="990" spans="1:8" ht="15.75">
      <c r="A990" s="46"/>
      <c r="B990" s="46"/>
      <c r="C990" s="46"/>
      <c r="D990" s="46"/>
      <c r="E990" s="98"/>
      <c r="F990" s="46"/>
      <c r="G990" s="46"/>
      <c r="H990" s="98"/>
    </row>
    <row r="991" spans="1:8" ht="15.75">
      <c r="A991" s="46"/>
      <c r="B991" s="46"/>
      <c r="C991" s="46"/>
      <c r="D991" s="46"/>
      <c r="E991" s="98"/>
      <c r="F991" s="46"/>
      <c r="G991" s="46"/>
      <c r="H991" s="98"/>
    </row>
    <row r="992" spans="1:8" ht="15.75">
      <c r="A992" s="46"/>
      <c r="B992" s="46"/>
      <c r="C992" s="46"/>
      <c r="D992" s="46"/>
      <c r="E992" s="98"/>
      <c r="F992" s="46"/>
      <c r="G992" s="46"/>
      <c r="H992" s="98"/>
    </row>
    <row r="993" spans="1:8" ht="15.75">
      <c r="A993" s="46"/>
      <c r="B993" s="46"/>
      <c r="C993" s="46"/>
      <c r="D993" s="46"/>
      <c r="E993" s="98"/>
      <c r="F993" s="46"/>
      <c r="G993" s="46"/>
      <c r="H993" s="98"/>
    </row>
    <row r="994" spans="1:8" ht="15.75">
      <c r="A994" s="46"/>
      <c r="B994" s="46"/>
      <c r="C994" s="46"/>
      <c r="D994" s="46"/>
      <c r="E994" s="98"/>
      <c r="F994" s="46"/>
      <c r="G994" s="46"/>
      <c r="H994" s="98"/>
    </row>
    <row r="995" spans="1:8" ht="15.75">
      <c r="A995" s="46"/>
      <c r="B995" s="46"/>
      <c r="C995" s="46"/>
      <c r="D995" s="46"/>
      <c r="E995" s="98"/>
      <c r="F995" s="46"/>
      <c r="G995" s="46"/>
      <c r="H995" s="98"/>
    </row>
    <row r="996" spans="1:8" ht="15.75">
      <c r="A996" s="46"/>
      <c r="B996" s="46"/>
      <c r="C996" s="46"/>
      <c r="D996" s="46"/>
      <c r="E996" s="98"/>
      <c r="F996" s="46"/>
      <c r="G996" s="46"/>
      <c r="H996" s="98"/>
    </row>
    <row r="997" spans="1:8" ht="15.75">
      <c r="A997" s="46"/>
      <c r="B997" s="46"/>
      <c r="C997" s="46"/>
      <c r="D997" s="46"/>
      <c r="E997" s="98"/>
      <c r="F997" s="46"/>
      <c r="G997" s="46"/>
      <c r="H997" s="98"/>
    </row>
    <row r="998" spans="1:8" ht="15.75">
      <c r="A998" s="46"/>
      <c r="B998" s="46"/>
      <c r="C998" s="46"/>
      <c r="D998" s="46"/>
      <c r="E998" s="98"/>
      <c r="F998" s="46"/>
      <c r="G998" s="46"/>
      <c r="H998" s="98"/>
    </row>
    <row r="999" spans="1:8" ht="15.75">
      <c r="A999" s="46"/>
      <c r="B999" s="46"/>
      <c r="C999" s="46"/>
      <c r="D999" s="46"/>
      <c r="E999" s="98"/>
      <c r="F999" s="46"/>
      <c r="G999" s="46"/>
      <c r="H999" s="98"/>
    </row>
    <row r="1000" spans="1:8" ht="15.75">
      <c r="A1000" s="46"/>
      <c r="B1000" s="46"/>
      <c r="C1000" s="46"/>
      <c r="D1000" s="46"/>
      <c r="E1000" s="98"/>
      <c r="F1000" s="46"/>
      <c r="G1000" s="46"/>
      <c r="H1000" s="98"/>
    </row>
    <row r="1001" spans="1:8" ht="15.75">
      <c r="A1001" s="46"/>
      <c r="B1001" s="46"/>
      <c r="C1001" s="46"/>
      <c r="D1001" s="46"/>
      <c r="E1001" s="98"/>
      <c r="F1001" s="46"/>
      <c r="G1001" s="46"/>
      <c r="H1001" s="98"/>
    </row>
    <row r="1002" spans="1:8" ht="15.75">
      <c r="A1002" s="46"/>
      <c r="B1002" s="46"/>
      <c r="C1002" s="46"/>
      <c r="D1002" s="46"/>
      <c r="E1002" s="98"/>
      <c r="F1002" s="46"/>
      <c r="G1002" s="46"/>
      <c r="H1002" s="98"/>
    </row>
    <row r="1003" spans="1:8" ht="15.75">
      <c r="A1003" s="46"/>
      <c r="B1003" s="46"/>
      <c r="C1003" s="46"/>
      <c r="D1003" s="46"/>
      <c r="E1003" s="98"/>
      <c r="F1003" s="46"/>
      <c r="G1003" s="46"/>
      <c r="H1003" s="98"/>
    </row>
    <row r="1004" spans="1:8" ht="15.75">
      <c r="A1004" s="46"/>
      <c r="B1004" s="46"/>
      <c r="C1004" s="46"/>
      <c r="D1004" s="46"/>
      <c r="E1004" s="98"/>
      <c r="F1004" s="46"/>
      <c r="G1004" s="46"/>
      <c r="H1004" s="98"/>
    </row>
    <row r="1005" spans="1:8" ht="15.75">
      <c r="A1005" s="46"/>
      <c r="B1005" s="46"/>
      <c r="C1005" s="46"/>
      <c r="D1005" s="46"/>
      <c r="E1005" s="98"/>
      <c r="F1005" s="46"/>
      <c r="G1005" s="46"/>
      <c r="H1005" s="98"/>
    </row>
    <row r="1006" spans="1:8" ht="15.75">
      <c r="A1006" s="46"/>
      <c r="B1006" s="46"/>
      <c r="C1006" s="46"/>
      <c r="D1006" s="46"/>
      <c r="E1006" s="98"/>
      <c r="F1006" s="46"/>
      <c r="G1006" s="46"/>
      <c r="H1006" s="98"/>
    </row>
    <row r="1007" spans="1:8" ht="15.75">
      <c r="A1007" s="46"/>
      <c r="B1007" s="46"/>
      <c r="C1007" s="46"/>
      <c r="D1007" s="46"/>
      <c r="E1007" s="98"/>
      <c r="F1007" s="46"/>
      <c r="G1007" s="46"/>
      <c r="H1007" s="98"/>
    </row>
    <row r="1008" spans="1:8" ht="15.75">
      <c r="A1008" s="46"/>
      <c r="B1008" s="46"/>
      <c r="C1008" s="46"/>
      <c r="D1008" s="46"/>
      <c r="E1008" s="98"/>
      <c r="F1008" s="46"/>
      <c r="G1008" s="46"/>
      <c r="H1008" s="98"/>
    </row>
    <row r="1009" spans="1:8" ht="15.75">
      <c r="A1009" s="46"/>
      <c r="B1009" s="46"/>
      <c r="C1009" s="46"/>
      <c r="D1009" s="46"/>
      <c r="E1009" s="98"/>
      <c r="F1009" s="46"/>
      <c r="G1009" s="46"/>
      <c r="H1009" s="98"/>
    </row>
    <row r="1010" spans="1:8" ht="15.75">
      <c r="A1010" s="46"/>
      <c r="B1010" s="46"/>
      <c r="C1010" s="46"/>
      <c r="D1010" s="46"/>
      <c r="E1010" s="98"/>
      <c r="F1010" s="46"/>
      <c r="G1010" s="46"/>
      <c r="H1010" s="98"/>
    </row>
    <row r="1011" spans="1:8" ht="15.75">
      <c r="A1011" s="46"/>
      <c r="B1011" s="46"/>
      <c r="C1011" s="46"/>
      <c r="D1011" s="46"/>
      <c r="E1011" s="98"/>
      <c r="F1011" s="46"/>
      <c r="G1011" s="46"/>
      <c r="H1011" s="98"/>
    </row>
    <row r="1012" spans="1:8" ht="15.75">
      <c r="A1012" s="46"/>
      <c r="B1012" s="46"/>
      <c r="C1012" s="46"/>
      <c r="D1012" s="46"/>
      <c r="E1012" s="98"/>
      <c r="F1012" s="46"/>
      <c r="G1012" s="46"/>
      <c r="H1012" s="98"/>
    </row>
    <row r="1013" spans="1:8" ht="15.75">
      <c r="A1013" s="46"/>
      <c r="B1013" s="46"/>
      <c r="C1013" s="46"/>
      <c r="D1013" s="46"/>
      <c r="E1013" s="98"/>
      <c r="F1013" s="46"/>
      <c r="G1013" s="46"/>
      <c r="H1013" s="98"/>
    </row>
    <row r="1014" spans="1:8" ht="15.75">
      <c r="A1014" s="46"/>
      <c r="B1014" s="46"/>
      <c r="C1014" s="46"/>
      <c r="D1014" s="46"/>
      <c r="E1014" s="98"/>
      <c r="F1014" s="46"/>
      <c r="G1014" s="46"/>
      <c r="H1014" s="98"/>
    </row>
    <row r="1015" spans="1:8" ht="15.75">
      <c r="A1015" s="46"/>
      <c r="B1015" s="46"/>
      <c r="C1015" s="46"/>
      <c r="D1015" s="46"/>
      <c r="E1015" s="98"/>
      <c r="F1015" s="46"/>
      <c r="G1015" s="46"/>
      <c r="H1015" s="98"/>
    </row>
    <row r="1016" spans="1:8" ht="15.75">
      <c r="A1016" s="46"/>
      <c r="B1016" s="46"/>
      <c r="C1016" s="46"/>
      <c r="D1016" s="46"/>
      <c r="E1016" s="98"/>
      <c r="F1016" s="46"/>
      <c r="G1016" s="46"/>
      <c r="H1016" s="98"/>
    </row>
    <row r="1017" spans="1:8" ht="15.75">
      <c r="A1017" s="46"/>
      <c r="B1017" s="46"/>
      <c r="C1017" s="46"/>
      <c r="D1017" s="46"/>
      <c r="E1017" s="98"/>
      <c r="F1017" s="46"/>
      <c r="G1017" s="46"/>
      <c r="H1017" s="98"/>
    </row>
    <row r="1018" spans="1:8" ht="15.75">
      <c r="A1018" s="46"/>
      <c r="B1018" s="46"/>
      <c r="C1018" s="46"/>
      <c r="D1018" s="46"/>
      <c r="E1018" s="98"/>
      <c r="F1018" s="46"/>
      <c r="G1018" s="46"/>
      <c r="H1018" s="98"/>
    </row>
    <row r="1019" spans="1:8" ht="15.75">
      <c r="A1019" s="46"/>
      <c r="B1019" s="46"/>
      <c r="C1019" s="46"/>
      <c r="D1019" s="46"/>
      <c r="E1019" s="98"/>
      <c r="F1019" s="46"/>
      <c r="G1019" s="46"/>
      <c r="H1019" s="98"/>
    </row>
    <row r="1020" spans="1:8" ht="15.75">
      <c r="A1020" s="46"/>
      <c r="B1020" s="46"/>
      <c r="C1020" s="46"/>
      <c r="D1020" s="46"/>
      <c r="E1020" s="98"/>
      <c r="F1020" s="46"/>
      <c r="G1020" s="46"/>
      <c r="H1020" s="98"/>
    </row>
    <row r="1021" spans="1:8" ht="15.75">
      <c r="A1021" s="46"/>
      <c r="B1021" s="46"/>
      <c r="C1021" s="46"/>
      <c r="D1021" s="46"/>
      <c r="E1021" s="98"/>
      <c r="F1021" s="46"/>
      <c r="G1021" s="46"/>
      <c r="H1021" s="98"/>
    </row>
    <row r="1022" spans="1:8" ht="15.75">
      <c r="A1022" s="46"/>
      <c r="B1022" s="46"/>
      <c r="C1022" s="46"/>
      <c r="D1022" s="46"/>
      <c r="E1022" s="98"/>
      <c r="F1022" s="46"/>
      <c r="G1022" s="46"/>
      <c r="H1022" s="98"/>
    </row>
    <row r="1023" spans="1:8" ht="15.75">
      <c r="A1023" s="46"/>
      <c r="B1023" s="46"/>
      <c r="C1023" s="46"/>
      <c r="D1023" s="46"/>
      <c r="E1023" s="98"/>
      <c r="F1023" s="46"/>
      <c r="G1023" s="46"/>
      <c r="H1023" s="98"/>
    </row>
    <row r="1024" spans="1:8" ht="15.75">
      <c r="A1024" s="46"/>
      <c r="B1024" s="46"/>
      <c r="C1024" s="46"/>
      <c r="D1024" s="46"/>
      <c r="E1024" s="98"/>
      <c r="F1024" s="46"/>
      <c r="G1024" s="46"/>
      <c r="H1024" s="98"/>
    </row>
    <row r="1025" spans="1:8" ht="15.75">
      <c r="A1025" s="46"/>
      <c r="B1025" s="46"/>
      <c r="C1025" s="46"/>
      <c r="D1025" s="46"/>
      <c r="E1025" s="98"/>
      <c r="F1025" s="46"/>
      <c r="G1025" s="46"/>
      <c r="H1025" s="98"/>
    </row>
    <row r="1026" spans="1:8" ht="15.75">
      <c r="A1026" s="46"/>
      <c r="B1026" s="46"/>
      <c r="C1026" s="46"/>
      <c r="D1026" s="46"/>
      <c r="E1026" s="98"/>
      <c r="F1026" s="46"/>
      <c r="G1026" s="46"/>
      <c r="H1026" s="98"/>
    </row>
    <row r="1027" spans="1:8" ht="15.75">
      <c r="A1027" s="46"/>
      <c r="B1027" s="46"/>
      <c r="C1027" s="46"/>
      <c r="D1027" s="46"/>
      <c r="E1027" s="98"/>
      <c r="F1027" s="46"/>
      <c r="G1027" s="46"/>
      <c r="H1027" s="98"/>
    </row>
    <row r="1028" spans="1:8" ht="15.75">
      <c r="A1028" s="46"/>
      <c r="B1028" s="46"/>
      <c r="C1028" s="46"/>
      <c r="D1028" s="46"/>
      <c r="E1028" s="98"/>
      <c r="F1028" s="46"/>
      <c r="G1028" s="46"/>
      <c r="H1028" s="98"/>
    </row>
    <row r="1029" spans="1:8" ht="15.75">
      <c r="A1029" s="46"/>
      <c r="B1029" s="46"/>
      <c r="C1029" s="46"/>
      <c r="D1029" s="46"/>
      <c r="E1029" s="98"/>
      <c r="F1029" s="46"/>
      <c r="G1029" s="46"/>
      <c r="H1029" s="98"/>
    </row>
    <row r="1030" spans="1:8" ht="15.75">
      <c r="A1030" s="46"/>
      <c r="B1030" s="46"/>
      <c r="C1030" s="46"/>
      <c r="D1030" s="46"/>
      <c r="E1030" s="98"/>
      <c r="F1030" s="46"/>
      <c r="G1030" s="46"/>
      <c r="H1030" s="98"/>
    </row>
    <row r="1031" spans="1:8" ht="15.75">
      <c r="A1031" s="46"/>
      <c r="B1031" s="46"/>
      <c r="C1031" s="46"/>
      <c r="D1031" s="46"/>
      <c r="E1031" s="98"/>
      <c r="F1031" s="46"/>
      <c r="G1031" s="46"/>
      <c r="H1031" s="98"/>
    </row>
    <row r="1032" spans="1:8" ht="15.75">
      <c r="A1032" s="46"/>
      <c r="B1032" s="46"/>
      <c r="C1032" s="46"/>
      <c r="D1032" s="46"/>
      <c r="E1032" s="98"/>
      <c r="F1032" s="46"/>
      <c r="G1032" s="46"/>
      <c r="H1032" s="98"/>
    </row>
    <row r="1033" spans="1:8" ht="15.75">
      <c r="A1033" s="46"/>
      <c r="B1033" s="46"/>
      <c r="C1033" s="46"/>
      <c r="D1033" s="46"/>
      <c r="E1033" s="98"/>
      <c r="F1033" s="46"/>
      <c r="G1033" s="46"/>
      <c r="H1033" s="98"/>
    </row>
    <row r="1034" spans="1:8" ht="15.75">
      <c r="A1034" s="46"/>
      <c r="B1034" s="46"/>
      <c r="C1034" s="46"/>
      <c r="D1034" s="46"/>
      <c r="E1034" s="98"/>
      <c r="F1034" s="46"/>
      <c r="G1034" s="46"/>
      <c r="H1034" s="98"/>
    </row>
    <row r="1035" spans="1:8" ht="15.75">
      <c r="A1035" s="46"/>
      <c r="B1035" s="46"/>
      <c r="C1035" s="46"/>
      <c r="D1035" s="46"/>
      <c r="E1035" s="98"/>
      <c r="F1035" s="46"/>
      <c r="G1035" s="46"/>
      <c r="H1035" s="98"/>
    </row>
    <row r="1036" spans="1:8" ht="15.75">
      <c r="A1036" s="46"/>
      <c r="B1036" s="46"/>
      <c r="C1036" s="46"/>
      <c r="D1036" s="46"/>
      <c r="E1036" s="98"/>
      <c r="F1036" s="46"/>
      <c r="G1036" s="46"/>
      <c r="H1036" s="98"/>
    </row>
    <row r="1037" spans="1:8" ht="15.75">
      <c r="A1037" s="46"/>
      <c r="B1037" s="46"/>
      <c r="C1037" s="46"/>
      <c r="D1037" s="46"/>
      <c r="E1037" s="98"/>
      <c r="F1037" s="46"/>
      <c r="G1037" s="46"/>
      <c r="H1037" s="98"/>
    </row>
    <row r="1038" spans="1:8" ht="15.75">
      <c r="A1038" s="46"/>
      <c r="B1038" s="46"/>
      <c r="C1038" s="46"/>
      <c r="D1038" s="46"/>
      <c r="E1038" s="98"/>
      <c r="F1038" s="46"/>
      <c r="G1038" s="46"/>
      <c r="H1038" s="98"/>
    </row>
    <row r="1039" spans="1:8" ht="15.75">
      <c r="A1039" s="46"/>
      <c r="B1039" s="46"/>
      <c r="C1039" s="46"/>
      <c r="D1039" s="46"/>
      <c r="E1039" s="98"/>
      <c r="F1039" s="46"/>
      <c r="G1039" s="46"/>
      <c r="H1039" s="98"/>
    </row>
    <row r="1040" spans="1:8" ht="15.75">
      <c r="A1040" s="46"/>
      <c r="B1040" s="46"/>
      <c r="C1040" s="46"/>
      <c r="D1040" s="46"/>
      <c r="E1040" s="98"/>
      <c r="F1040" s="46"/>
      <c r="G1040" s="46"/>
      <c r="H1040" s="98"/>
    </row>
    <row r="1041" spans="1:8" ht="15.75">
      <c r="A1041" s="46"/>
      <c r="B1041" s="46"/>
      <c r="C1041" s="46"/>
      <c r="D1041" s="46"/>
      <c r="E1041" s="98"/>
      <c r="F1041" s="46"/>
      <c r="G1041" s="46"/>
      <c r="H1041" s="98"/>
    </row>
    <row r="1042" spans="1:8" ht="15.75">
      <c r="A1042" s="46"/>
      <c r="B1042" s="46"/>
      <c r="C1042" s="46"/>
      <c r="D1042" s="46"/>
      <c r="E1042" s="98"/>
      <c r="F1042" s="46"/>
      <c r="G1042" s="46"/>
      <c r="H1042" s="98"/>
    </row>
    <row r="1043" spans="1:8" ht="15.75">
      <c r="A1043" s="46"/>
      <c r="B1043" s="46"/>
      <c r="C1043" s="46"/>
      <c r="D1043" s="46"/>
      <c r="E1043" s="98"/>
      <c r="F1043" s="46"/>
      <c r="G1043" s="46"/>
      <c r="H1043" s="98"/>
    </row>
    <row r="1044" spans="1:8" ht="15.75">
      <c r="A1044" s="46"/>
      <c r="B1044" s="46"/>
      <c r="C1044" s="46"/>
      <c r="D1044" s="46"/>
      <c r="E1044" s="98"/>
      <c r="F1044" s="46"/>
      <c r="G1044" s="46"/>
      <c r="H1044" s="98"/>
    </row>
    <row r="1045" spans="1:8" ht="15.75">
      <c r="A1045" s="46"/>
      <c r="B1045" s="46"/>
      <c r="C1045" s="46"/>
      <c r="D1045" s="46"/>
      <c r="E1045" s="98"/>
      <c r="F1045" s="46"/>
      <c r="G1045" s="46"/>
      <c r="H1045" s="98"/>
    </row>
    <row r="1046" spans="1:8" ht="15.75">
      <c r="A1046" s="46"/>
      <c r="B1046" s="46"/>
      <c r="C1046" s="46"/>
      <c r="D1046" s="46"/>
      <c r="E1046" s="98"/>
      <c r="F1046" s="46"/>
      <c r="G1046" s="46"/>
      <c r="H1046" s="98"/>
    </row>
    <row r="1047" spans="1:8" ht="15.75">
      <c r="A1047" s="46"/>
      <c r="B1047" s="46"/>
      <c r="C1047" s="46"/>
      <c r="D1047" s="46"/>
      <c r="E1047" s="98"/>
      <c r="F1047" s="46"/>
      <c r="G1047" s="46"/>
      <c r="H1047" s="98"/>
    </row>
    <row r="1048" spans="1:8" ht="15.75">
      <c r="A1048" s="46"/>
      <c r="B1048" s="46"/>
      <c r="C1048" s="46"/>
      <c r="D1048" s="46"/>
      <c r="E1048" s="98"/>
      <c r="F1048" s="46"/>
      <c r="G1048" s="46"/>
      <c r="H1048" s="98"/>
    </row>
    <row r="1049" spans="1:8" ht="15.75">
      <c r="A1049" s="46"/>
      <c r="B1049" s="46"/>
      <c r="C1049" s="46"/>
      <c r="D1049" s="46"/>
      <c r="E1049" s="98"/>
      <c r="F1049" s="46"/>
      <c r="G1049" s="46"/>
      <c r="H1049" s="98"/>
    </row>
    <row r="1050" spans="1:8" ht="15.75">
      <c r="A1050" s="46"/>
      <c r="B1050" s="46"/>
      <c r="C1050" s="46"/>
      <c r="D1050" s="46"/>
      <c r="E1050" s="98"/>
      <c r="F1050" s="46"/>
      <c r="G1050" s="46"/>
      <c r="H1050" s="98"/>
    </row>
    <row r="1051" spans="1:8" ht="15.75">
      <c r="A1051" s="46"/>
      <c r="B1051" s="46"/>
      <c r="C1051" s="46"/>
      <c r="D1051" s="46"/>
      <c r="E1051" s="98"/>
      <c r="F1051" s="46"/>
      <c r="G1051" s="46"/>
      <c r="H1051" s="98"/>
    </row>
    <row r="1052" spans="1:8" ht="15.75">
      <c r="A1052" s="46"/>
      <c r="B1052" s="46"/>
      <c r="C1052" s="46"/>
      <c r="D1052" s="46"/>
      <c r="E1052" s="98"/>
      <c r="F1052" s="46"/>
      <c r="G1052" s="46"/>
      <c r="H1052" s="98"/>
    </row>
    <row r="1053" spans="1:8" ht="15.75">
      <c r="A1053" s="46"/>
      <c r="B1053" s="46"/>
      <c r="C1053" s="46"/>
      <c r="D1053" s="46"/>
      <c r="E1053" s="98"/>
      <c r="F1053" s="46"/>
      <c r="G1053" s="46"/>
      <c r="H1053" s="98"/>
    </row>
    <row r="1054" spans="1:8" ht="15.75">
      <c r="A1054" s="46"/>
      <c r="B1054" s="46"/>
      <c r="C1054" s="46"/>
      <c r="D1054" s="46"/>
      <c r="E1054" s="98"/>
      <c r="F1054" s="46"/>
      <c r="G1054" s="46"/>
      <c r="H1054" s="98"/>
    </row>
    <row r="1055" spans="1:8" ht="15.75">
      <c r="A1055" s="46"/>
      <c r="B1055" s="46"/>
      <c r="C1055" s="46"/>
      <c r="D1055" s="46"/>
      <c r="E1055" s="98"/>
      <c r="F1055" s="46"/>
      <c r="G1055" s="46"/>
      <c r="H1055" s="98"/>
    </row>
    <row r="1056" spans="1:8" ht="15.75">
      <c r="A1056" s="46"/>
      <c r="B1056" s="46"/>
      <c r="C1056" s="46"/>
      <c r="D1056" s="46"/>
      <c r="E1056" s="98"/>
      <c r="F1056" s="46"/>
      <c r="G1056" s="46"/>
      <c r="H1056" s="98"/>
    </row>
    <row r="1057" spans="1:8" ht="15.75">
      <c r="A1057" s="46"/>
      <c r="B1057" s="46"/>
      <c r="C1057" s="46"/>
      <c r="D1057" s="46"/>
      <c r="E1057" s="98"/>
      <c r="F1057" s="46"/>
      <c r="G1057" s="46"/>
      <c r="H1057" s="98"/>
    </row>
    <row r="1058" spans="1:8" ht="15.75">
      <c r="A1058" s="46"/>
      <c r="B1058" s="46"/>
      <c r="C1058" s="46"/>
      <c r="D1058" s="46"/>
      <c r="E1058" s="98"/>
      <c r="F1058" s="46"/>
      <c r="G1058" s="46"/>
      <c r="H1058" s="98"/>
    </row>
    <row r="1059" spans="1:8" ht="15.75">
      <c r="A1059" s="46"/>
      <c r="B1059" s="46"/>
      <c r="C1059" s="46"/>
      <c r="D1059" s="46"/>
      <c r="E1059" s="98"/>
      <c r="F1059" s="46"/>
      <c r="G1059" s="46"/>
      <c r="H1059" s="98"/>
    </row>
    <row r="1060" spans="1:8" ht="15.75">
      <c r="A1060" s="46"/>
      <c r="B1060" s="46"/>
      <c r="C1060" s="46"/>
      <c r="D1060" s="46"/>
      <c r="E1060" s="98"/>
      <c r="F1060" s="46"/>
      <c r="G1060" s="46"/>
      <c r="H1060" s="98"/>
    </row>
    <row r="1061" spans="1:8" ht="15.75">
      <c r="A1061" s="46"/>
      <c r="B1061" s="46"/>
      <c r="C1061" s="46"/>
      <c r="D1061" s="46"/>
      <c r="E1061" s="98"/>
      <c r="F1061" s="46"/>
      <c r="G1061" s="46"/>
      <c r="H1061" s="98"/>
    </row>
    <row r="1062" spans="1:8" ht="15.75">
      <c r="A1062" s="46"/>
      <c r="B1062" s="46"/>
      <c r="C1062" s="46"/>
      <c r="D1062" s="46"/>
      <c r="E1062" s="98"/>
      <c r="F1062" s="46"/>
      <c r="G1062" s="46"/>
      <c r="H1062" s="98"/>
    </row>
    <row r="1063" spans="1:8" ht="15.75">
      <c r="A1063" s="46"/>
      <c r="B1063" s="46"/>
      <c r="C1063" s="46"/>
      <c r="D1063" s="46"/>
      <c r="E1063" s="98"/>
      <c r="F1063" s="46"/>
      <c r="G1063" s="46"/>
      <c r="H1063" s="98"/>
    </row>
    <row r="1064" spans="1:8" ht="15.75">
      <c r="A1064" s="46"/>
      <c r="B1064" s="46"/>
      <c r="C1064" s="46"/>
      <c r="D1064" s="46"/>
      <c r="E1064" s="98"/>
      <c r="F1064" s="46"/>
      <c r="G1064" s="46"/>
      <c r="H1064" s="98"/>
    </row>
    <row r="1065" spans="1:8" ht="15.75">
      <c r="A1065" s="46"/>
      <c r="B1065" s="46"/>
      <c r="C1065" s="46"/>
      <c r="D1065" s="46"/>
      <c r="E1065" s="98"/>
      <c r="F1065" s="46"/>
      <c r="G1065" s="46"/>
      <c r="H1065" s="98"/>
    </row>
    <row r="1066" spans="1:8" ht="15.75">
      <c r="A1066" s="46"/>
      <c r="B1066" s="46"/>
      <c r="C1066" s="46"/>
      <c r="D1066" s="46"/>
      <c r="E1066" s="98"/>
      <c r="F1066" s="46"/>
      <c r="G1066" s="46"/>
      <c r="H1066" s="98"/>
    </row>
    <row r="1067" spans="1:8" ht="15.75">
      <c r="A1067" s="46"/>
      <c r="B1067" s="46"/>
      <c r="C1067" s="46"/>
      <c r="D1067" s="46"/>
      <c r="E1067" s="98"/>
      <c r="F1067" s="46"/>
      <c r="G1067" s="46"/>
      <c r="H1067" s="98"/>
    </row>
    <row r="1068" spans="1:8" ht="15.75">
      <c r="A1068" s="46"/>
      <c r="B1068" s="46"/>
      <c r="C1068" s="46"/>
      <c r="D1068" s="46"/>
      <c r="E1068" s="98"/>
      <c r="F1068" s="46"/>
      <c r="G1068" s="46"/>
      <c r="H1068" s="98"/>
    </row>
    <row r="1069" spans="1:8" ht="15.75">
      <c r="A1069" s="46"/>
      <c r="B1069" s="46"/>
      <c r="C1069" s="46"/>
      <c r="D1069" s="46"/>
      <c r="E1069" s="98"/>
      <c r="F1069" s="46"/>
      <c r="G1069" s="46"/>
      <c r="H1069" s="98"/>
    </row>
    <row r="1070" spans="1:8" ht="15.75">
      <c r="A1070" s="46"/>
      <c r="B1070" s="46"/>
      <c r="C1070" s="46"/>
      <c r="D1070" s="46"/>
      <c r="E1070" s="98"/>
      <c r="F1070" s="46"/>
      <c r="G1070" s="46"/>
      <c r="H1070" s="98"/>
    </row>
    <row r="1071" spans="1:8" ht="15.75">
      <c r="A1071" s="46"/>
      <c r="B1071" s="46"/>
      <c r="C1071" s="46"/>
      <c r="D1071" s="46"/>
      <c r="E1071" s="98"/>
      <c r="F1071" s="46"/>
      <c r="G1071" s="46"/>
      <c r="H1071" s="98"/>
    </row>
    <row r="1072" spans="1:8" ht="15.75">
      <c r="A1072" s="46"/>
      <c r="B1072" s="46"/>
      <c r="C1072" s="46"/>
      <c r="D1072" s="46"/>
      <c r="E1072" s="98"/>
      <c r="F1072" s="46"/>
      <c r="G1072" s="46"/>
      <c r="H1072" s="98"/>
    </row>
    <row r="1073" spans="1:8" ht="15.75">
      <c r="A1073" s="46"/>
      <c r="B1073" s="46"/>
      <c r="C1073" s="46"/>
      <c r="D1073" s="46"/>
      <c r="E1073" s="98"/>
      <c r="F1073" s="46"/>
      <c r="G1073" s="46"/>
      <c r="H1073" s="98"/>
    </row>
    <row r="1074" spans="1:8" ht="15.75">
      <c r="A1074" s="46"/>
      <c r="B1074" s="46"/>
      <c r="C1074" s="46"/>
      <c r="D1074" s="46"/>
      <c r="E1074" s="98"/>
      <c r="F1074" s="46"/>
      <c r="G1074" s="46"/>
      <c r="H1074" s="98"/>
    </row>
    <row r="1075" spans="1:8" ht="15.75">
      <c r="A1075" s="46"/>
      <c r="B1075" s="46"/>
      <c r="C1075" s="46"/>
      <c r="D1075" s="46"/>
      <c r="E1075" s="98"/>
      <c r="F1075" s="46"/>
      <c r="G1075" s="46"/>
      <c r="H1075" s="98"/>
    </row>
    <row r="1076" spans="1:8" ht="15.75">
      <c r="A1076" s="46"/>
      <c r="B1076" s="46"/>
      <c r="C1076" s="46"/>
      <c r="D1076" s="46"/>
      <c r="E1076" s="98"/>
      <c r="F1076" s="46"/>
      <c r="G1076" s="46"/>
      <c r="H1076" s="98"/>
    </row>
    <row r="1077" spans="1:8" ht="15.75">
      <c r="A1077" s="46"/>
      <c r="B1077" s="46"/>
      <c r="C1077" s="46"/>
      <c r="D1077" s="46"/>
      <c r="E1077" s="98"/>
      <c r="F1077" s="46"/>
      <c r="G1077" s="46"/>
      <c r="H1077" s="98"/>
    </row>
    <row r="1078" spans="1:8" ht="15.75">
      <c r="A1078" s="46"/>
      <c r="B1078" s="46"/>
      <c r="C1078" s="46"/>
      <c r="D1078" s="46"/>
      <c r="E1078" s="98"/>
      <c r="F1078" s="46"/>
      <c r="G1078" s="46"/>
      <c r="H1078" s="98"/>
    </row>
    <row r="1079" spans="1:8" ht="15.75">
      <c r="A1079" s="46"/>
      <c r="B1079" s="46"/>
      <c r="C1079" s="46"/>
      <c r="D1079" s="46"/>
      <c r="E1079" s="98"/>
      <c r="F1079" s="46"/>
      <c r="G1079" s="46"/>
      <c r="H1079" s="98"/>
    </row>
    <row r="1080" spans="1:8" ht="15.75">
      <c r="A1080" s="46"/>
      <c r="B1080" s="46"/>
      <c r="C1080" s="46"/>
      <c r="D1080" s="46"/>
      <c r="E1080" s="98"/>
      <c r="F1080" s="46"/>
      <c r="G1080" s="46"/>
      <c r="H1080" s="98"/>
    </row>
    <row r="1081" spans="1:8" ht="15.75">
      <c r="A1081" s="46"/>
      <c r="B1081" s="46"/>
      <c r="C1081" s="46"/>
      <c r="D1081" s="46"/>
      <c r="E1081" s="98"/>
      <c r="F1081" s="46"/>
      <c r="G1081" s="46"/>
      <c r="H1081" s="98"/>
    </row>
    <row r="1082" spans="1:8" ht="15.75">
      <c r="A1082" s="46"/>
      <c r="B1082" s="46"/>
      <c r="C1082" s="46"/>
      <c r="D1082" s="46"/>
      <c r="E1082" s="98"/>
      <c r="F1082" s="46"/>
      <c r="G1082" s="46"/>
      <c r="H1082" s="98"/>
    </row>
    <row r="1083" spans="1:8" ht="15.75">
      <c r="A1083" s="46"/>
      <c r="B1083" s="46"/>
      <c r="C1083" s="46"/>
      <c r="D1083" s="46"/>
      <c r="E1083" s="98"/>
      <c r="F1083" s="46"/>
      <c r="G1083" s="46"/>
      <c r="H1083" s="98"/>
    </row>
    <row r="1084" spans="1:8" ht="15.75">
      <c r="A1084" s="46"/>
      <c r="B1084" s="46"/>
      <c r="C1084" s="46"/>
      <c r="D1084" s="46"/>
      <c r="E1084" s="98"/>
      <c r="F1084" s="46"/>
      <c r="G1084" s="46"/>
      <c r="H1084" s="98"/>
    </row>
    <row r="1085" spans="1:8" ht="15.75">
      <c r="A1085" s="46"/>
      <c r="B1085" s="46"/>
      <c r="C1085" s="46"/>
      <c r="D1085" s="46"/>
      <c r="E1085" s="98"/>
      <c r="F1085" s="46"/>
      <c r="G1085" s="46"/>
      <c r="H1085" s="98"/>
    </row>
    <row r="1086" spans="1:8" ht="15.75">
      <c r="A1086" s="46"/>
      <c r="B1086" s="46"/>
      <c r="C1086" s="46"/>
      <c r="D1086" s="46"/>
      <c r="E1086" s="98"/>
      <c r="F1086" s="46"/>
      <c r="G1086" s="46"/>
      <c r="H1086" s="98"/>
    </row>
    <row r="1087" spans="1:8" ht="15.75">
      <c r="A1087" s="46"/>
      <c r="B1087" s="46"/>
      <c r="C1087" s="46"/>
      <c r="D1087" s="46"/>
      <c r="E1087" s="98"/>
      <c r="F1087" s="46"/>
      <c r="G1087" s="46"/>
      <c r="H1087" s="98"/>
    </row>
    <row r="1088" spans="1:8" ht="15.75">
      <c r="A1088" s="46"/>
      <c r="B1088" s="46"/>
      <c r="C1088" s="46"/>
      <c r="D1088" s="46"/>
      <c r="E1088" s="98"/>
      <c r="F1088" s="46"/>
      <c r="G1088" s="46"/>
      <c r="H1088" s="98"/>
    </row>
    <row r="1089" spans="1:8" ht="15.75">
      <c r="A1089" s="46"/>
      <c r="B1089" s="46"/>
      <c r="C1089" s="46"/>
      <c r="D1089" s="46"/>
      <c r="E1089" s="98"/>
      <c r="F1089" s="46"/>
      <c r="G1089" s="46"/>
      <c r="H1089" s="98"/>
    </row>
    <row r="1090" spans="1:8" ht="15.75">
      <c r="A1090" s="46"/>
      <c r="B1090" s="46"/>
      <c r="C1090" s="46"/>
      <c r="D1090" s="46"/>
      <c r="E1090" s="98"/>
      <c r="F1090" s="46"/>
      <c r="G1090" s="46"/>
      <c r="H1090" s="98"/>
    </row>
    <row r="1091" spans="1:8" ht="15.75">
      <c r="A1091" s="46"/>
      <c r="B1091" s="46"/>
      <c r="C1091" s="46"/>
      <c r="D1091" s="46"/>
      <c r="E1091" s="98"/>
      <c r="F1091" s="46"/>
      <c r="G1091" s="46"/>
      <c r="H1091" s="98"/>
    </row>
    <row r="1092" spans="1:8" ht="15.75">
      <c r="A1092" s="46"/>
      <c r="B1092" s="46"/>
      <c r="C1092" s="46"/>
      <c r="D1092" s="46"/>
      <c r="E1092" s="98"/>
      <c r="F1092" s="46"/>
      <c r="G1092" s="46"/>
      <c r="H1092" s="98"/>
    </row>
    <row r="1093" spans="1:8" ht="15.75">
      <c r="A1093" s="46"/>
      <c r="B1093" s="46"/>
      <c r="C1093" s="46"/>
      <c r="D1093" s="46"/>
      <c r="E1093" s="98"/>
      <c r="F1093" s="46"/>
      <c r="G1093" s="46"/>
      <c r="H1093" s="98"/>
    </row>
    <row r="1094" spans="1:8" ht="15.75">
      <c r="A1094" s="46"/>
      <c r="B1094" s="46"/>
      <c r="C1094" s="46"/>
      <c r="D1094" s="46"/>
      <c r="E1094" s="98"/>
      <c r="F1094" s="46"/>
      <c r="G1094" s="46"/>
      <c r="H1094" s="98"/>
    </row>
    <row r="1095" spans="1:8" ht="15.75">
      <c r="A1095" s="46"/>
      <c r="B1095" s="46"/>
      <c r="C1095" s="46"/>
      <c r="D1095" s="46"/>
      <c r="E1095" s="98"/>
      <c r="F1095" s="46"/>
      <c r="G1095" s="46"/>
      <c r="H1095" s="98"/>
    </row>
    <row r="1096" spans="1:8" ht="15.75">
      <c r="A1096" s="46"/>
      <c r="B1096" s="46"/>
      <c r="C1096" s="46"/>
      <c r="D1096" s="46"/>
      <c r="E1096" s="98"/>
      <c r="F1096" s="46"/>
      <c r="G1096" s="46"/>
      <c r="H1096" s="98"/>
    </row>
    <row r="1097" spans="1:8" ht="15.75">
      <c r="A1097" s="46"/>
      <c r="B1097" s="46"/>
      <c r="C1097" s="46"/>
      <c r="D1097" s="46"/>
      <c r="E1097" s="98"/>
      <c r="F1097" s="46"/>
      <c r="G1097" s="46"/>
      <c r="H1097" s="98"/>
    </row>
    <row r="1098" spans="1:8" ht="15.75">
      <c r="A1098" s="46"/>
      <c r="B1098" s="46"/>
      <c r="C1098" s="46"/>
      <c r="D1098" s="46"/>
      <c r="E1098" s="98"/>
      <c r="F1098" s="46"/>
      <c r="G1098" s="46"/>
      <c r="H1098" s="98"/>
    </row>
    <row r="1099" spans="1:8" ht="15.75">
      <c r="A1099" s="46"/>
      <c r="B1099" s="46"/>
      <c r="C1099" s="46"/>
      <c r="D1099" s="46"/>
      <c r="E1099" s="98"/>
      <c r="F1099" s="46"/>
      <c r="G1099" s="46"/>
      <c r="H1099" s="98"/>
    </row>
    <row r="1100" spans="1:8" ht="15.75">
      <c r="A1100" s="46"/>
      <c r="B1100" s="46"/>
      <c r="C1100" s="46"/>
      <c r="D1100" s="46"/>
      <c r="E1100" s="98"/>
      <c r="F1100" s="46"/>
      <c r="G1100" s="46"/>
      <c r="H1100" s="98"/>
    </row>
    <row r="1101" spans="1:8" ht="15.75">
      <c r="A1101" s="46"/>
      <c r="B1101" s="46"/>
      <c r="C1101" s="46"/>
      <c r="D1101" s="46"/>
      <c r="E1101" s="98"/>
      <c r="F1101" s="46"/>
      <c r="G1101" s="46"/>
      <c r="H1101" s="98"/>
    </row>
    <row r="1102" spans="1:8" ht="15.75">
      <c r="A1102" s="46"/>
      <c r="B1102" s="46"/>
      <c r="C1102" s="46"/>
      <c r="D1102" s="46"/>
      <c r="E1102" s="98"/>
      <c r="F1102" s="46"/>
      <c r="G1102" s="46"/>
      <c r="H1102" s="98"/>
    </row>
    <row r="1103" spans="1:8" ht="15.75">
      <c r="A1103" s="46"/>
      <c r="B1103" s="46"/>
      <c r="C1103" s="46"/>
      <c r="D1103" s="46"/>
      <c r="E1103" s="98"/>
      <c r="F1103" s="46"/>
      <c r="G1103" s="46"/>
      <c r="H1103" s="98"/>
    </row>
    <row r="1104" spans="1:8" ht="15.75">
      <c r="A1104" s="46"/>
      <c r="B1104" s="46"/>
      <c r="C1104" s="46"/>
      <c r="D1104" s="46"/>
      <c r="E1104" s="98"/>
      <c r="F1104" s="46"/>
      <c r="G1104" s="46"/>
      <c r="H1104" s="98"/>
    </row>
    <row r="1105" spans="1:8" ht="15.75">
      <c r="A1105" s="46"/>
      <c r="B1105" s="46"/>
      <c r="C1105" s="46"/>
      <c r="D1105" s="46"/>
      <c r="E1105" s="98"/>
      <c r="F1105" s="46"/>
      <c r="G1105" s="46"/>
      <c r="H1105" s="98"/>
    </row>
    <row r="1106" spans="1:8" ht="15.75">
      <c r="A1106" s="46"/>
      <c r="B1106" s="46"/>
      <c r="C1106" s="46"/>
      <c r="D1106" s="46"/>
      <c r="E1106" s="98"/>
      <c r="F1106" s="46"/>
      <c r="G1106" s="46"/>
      <c r="H1106" s="98"/>
    </row>
    <row r="1107" spans="1:8" ht="15.75">
      <c r="A1107" s="46"/>
      <c r="B1107" s="46"/>
      <c r="C1107" s="46"/>
      <c r="D1107" s="46"/>
      <c r="E1107" s="98"/>
      <c r="F1107" s="46"/>
      <c r="G1107" s="46"/>
      <c r="H1107" s="98"/>
    </row>
    <row r="1108" spans="1:8" ht="15.75">
      <c r="A1108" s="46"/>
      <c r="B1108" s="46"/>
      <c r="C1108" s="46"/>
      <c r="D1108" s="46"/>
      <c r="E1108" s="98"/>
      <c r="F1108" s="46"/>
      <c r="G1108" s="46"/>
      <c r="H1108" s="98"/>
    </row>
    <row r="1109" spans="1:8" ht="15.75">
      <c r="A1109" s="46"/>
      <c r="B1109" s="46"/>
      <c r="C1109" s="46"/>
      <c r="D1109" s="46"/>
      <c r="E1109" s="98"/>
      <c r="F1109" s="46"/>
      <c r="G1109" s="46"/>
      <c r="H1109" s="98"/>
    </row>
    <row r="1110" spans="1:8" ht="15.75">
      <c r="A1110" s="46"/>
      <c r="B1110" s="46"/>
      <c r="C1110" s="46"/>
      <c r="D1110" s="46"/>
      <c r="E1110" s="98"/>
      <c r="F1110" s="46"/>
      <c r="G1110" s="46"/>
      <c r="H1110" s="98"/>
    </row>
    <row r="1111" spans="1:8" ht="15.75">
      <c r="A1111" s="46"/>
      <c r="B1111" s="46"/>
      <c r="C1111" s="46"/>
      <c r="D1111" s="46"/>
      <c r="E1111" s="98"/>
      <c r="F1111" s="46"/>
      <c r="G1111" s="46"/>
      <c r="H1111" s="98"/>
    </row>
    <row r="1112" spans="1:8" ht="15.75">
      <c r="A1112" s="46"/>
      <c r="B1112" s="46"/>
      <c r="C1112" s="46"/>
      <c r="D1112" s="46"/>
      <c r="E1112" s="98"/>
      <c r="F1112" s="46"/>
      <c r="G1112" s="46"/>
      <c r="H1112" s="98"/>
    </row>
    <row r="1113" spans="1:8" ht="15.75">
      <c r="A1113" s="46"/>
      <c r="B1113" s="46"/>
      <c r="C1113" s="46"/>
      <c r="D1113" s="46"/>
      <c r="E1113" s="98"/>
      <c r="F1113" s="46"/>
      <c r="G1113" s="46"/>
      <c r="H1113" s="98"/>
    </row>
    <row r="1114" spans="1:8" ht="15.75">
      <c r="A1114" s="46"/>
      <c r="B1114" s="46"/>
      <c r="C1114" s="46"/>
      <c r="D1114" s="46"/>
      <c r="E1114" s="98"/>
      <c r="F1114" s="46"/>
      <c r="G1114" s="46"/>
      <c r="H1114" s="98"/>
    </row>
    <row r="1115" spans="1:8" ht="15.75">
      <c r="A1115" s="46"/>
      <c r="B1115" s="46"/>
      <c r="C1115" s="46"/>
      <c r="D1115" s="46"/>
      <c r="E1115" s="98"/>
      <c r="F1115" s="46"/>
      <c r="G1115" s="46"/>
      <c r="H1115" s="98"/>
    </row>
    <row r="1116" spans="1:8" ht="15.75">
      <c r="A1116" s="46"/>
      <c r="B1116" s="46"/>
      <c r="C1116" s="46"/>
      <c r="D1116" s="46"/>
      <c r="E1116" s="98"/>
      <c r="F1116" s="46"/>
      <c r="G1116" s="46"/>
      <c r="H1116" s="98"/>
    </row>
    <row r="1117" spans="1:8" ht="15.75">
      <c r="A1117" s="46"/>
      <c r="B1117" s="46"/>
      <c r="C1117" s="46"/>
      <c r="D1117" s="46"/>
      <c r="E1117" s="98"/>
      <c r="F1117" s="46"/>
      <c r="G1117" s="46"/>
      <c r="H1117" s="98"/>
    </row>
    <row r="1118" spans="1:8" ht="15.75">
      <c r="A1118" s="46"/>
      <c r="B1118" s="46"/>
      <c r="C1118" s="46"/>
      <c r="D1118" s="46"/>
      <c r="E1118" s="98"/>
      <c r="F1118" s="46"/>
      <c r="G1118" s="46"/>
      <c r="H1118" s="98"/>
    </row>
    <row r="1119" spans="1:8" ht="15.75">
      <c r="A1119" s="46"/>
      <c r="B1119" s="46"/>
      <c r="C1119" s="46"/>
      <c r="D1119" s="46"/>
      <c r="E1119" s="98"/>
      <c r="F1119" s="46"/>
      <c r="G1119" s="46"/>
      <c r="H1119" s="98"/>
    </row>
    <row r="1120" spans="1:8" ht="15.75">
      <c r="A1120" s="46"/>
      <c r="B1120" s="46"/>
      <c r="C1120" s="46"/>
      <c r="D1120" s="46"/>
      <c r="E1120" s="98"/>
      <c r="F1120" s="46"/>
      <c r="G1120" s="46"/>
      <c r="H1120" s="98"/>
    </row>
    <row r="1121" spans="1:8" ht="15.75">
      <c r="A1121" s="46"/>
      <c r="B1121" s="46"/>
      <c r="C1121" s="46"/>
      <c r="D1121" s="46"/>
      <c r="E1121" s="98"/>
      <c r="F1121" s="46"/>
      <c r="G1121" s="46"/>
      <c r="H1121" s="98"/>
    </row>
    <row r="1122" spans="1:8" ht="15.75">
      <c r="A1122" s="46"/>
      <c r="B1122" s="46"/>
      <c r="C1122" s="46"/>
      <c r="D1122" s="46"/>
      <c r="E1122" s="98"/>
      <c r="F1122" s="46"/>
      <c r="G1122" s="46"/>
      <c r="H1122" s="98"/>
    </row>
    <row r="1123" spans="1:8" ht="15.75">
      <c r="A1123" s="46"/>
      <c r="B1123" s="46"/>
      <c r="C1123" s="46"/>
      <c r="D1123" s="46"/>
      <c r="E1123" s="98"/>
      <c r="F1123" s="46"/>
      <c r="G1123" s="46"/>
      <c r="H1123" s="98"/>
    </row>
    <row r="1124" spans="1:8" ht="15.75">
      <c r="A1124" s="46"/>
      <c r="B1124" s="46"/>
      <c r="C1124" s="46"/>
      <c r="D1124" s="46"/>
      <c r="E1124" s="98"/>
      <c r="F1124" s="46"/>
      <c r="G1124" s="46"/>
      <c r="H1124" s="98"/>
    </row>
    <row r="1125" spans="1:8" ht="15.75">
      <c r="A1125" s="46"/>
      <c r="B1125" s="46"/>
      <c r="C1125" s="46"/>
      <c r="D1125" s="46"/>
      <c r="E1125" s="98"/>
      <c r="F1125" s="46"/>
      <c r="G1125" s="46"/>
      <c r="H1125" s="98"/>
    </row>
    <row r="1126" spans="1:8" ht="15.75">
      <c r="A1126" s="46"/>
      <c r="B1126" s="46"/>
      <c r="C1126" s="46"/>
      <c r="D1126" s="46"/>
      <c r="E1126" s="98"/>
      <c r="F1126" s="46"/>
      <c r="G1126" s="46"/>
      <c r="H1126" s="98"/>
    </row>
    <row r="1127" spans="1:8" ht="15.75">
      <c r="A1127" s="46"/>
      <c r="B1127" s="46"/>
      <c r="C1127" s="46"/>
      <c r="D1127" s="46"/>
      <c r="E1127" s="98"/>
      <c r="F1127" s="46"/>
      <c r="G1127" s="46"/>
      <c r="H1127" s="98"/>
    </row>
    <row r="1128" spans="1:8" ht="15.75">
      <c r="A1128" s="46"/>
      <c r="B1128" s="46"/>
      <c r="C1128" s="46"/>
      <c r="D1128" s="46"/>
      <c r="E1128" s="98"/>
      <c r="F1128" s="46"/>
      <c r="G1128" s="46"/>
      <c r="H1128" s="98"/>
    </row>
    <row r="1129" spans="1:8" ht="15.75">
      <c r="A1129" s="46"/>
      <c r="B1129" s="46"/>
      <c r="C1129" s="46"/>
      <c r="D1129" s="46"/>
      <c r="E1129" s="98"/>
      <c r="F1129" s="46"/>
      <c r="G1129" s="46"/>
      <c r="H1129" s="98"/>
    </row>
    <row r="1130" spans="1:8" ht="15.75">
      <c r="A1130" s="46"/>
      <c r="B1130" s="46"/>
      <c r="C1130" s="46"/>
      <c r="D1130" s="46"/>
      <c r="E1130" s="98"/>
      <c r="F1130" s="46"/>
      <c r="G1130" s="46"/>
      <c r="H1130" s="98"/>
    </row>
    <row r="1131" spans="1:8" ht="15.75">
      <c r="A1131" s="46"/>
      <c r="B1131" s="46"/>
      <c r="C1131" s="46"/>
      <c r="D1131" s="46"/>
      <c r="E1131" s="98"/>
      <c r="F1131" s="46"/>
      <c r="G1131" s="46"/>
      <c r="H1131" s="98"/>
    </row>
    <row r="1132" spans="1:8" ht="15.75">
      <c r="A1132" s="46"/>
      <c r="B1132" s="46"/>
      <c r="C1132" s="46"/>
      <c r="D1132" s="46"/>
      <c r="E1132" s="98"/>
      <c r="F1132" s="46"/>
      <c r="G1132" s="46"/>
      <c r="H1132" s="98"/>
    </row>
    <row r="1133" spans="1:8" ht="15.75">
      <c r="A1133" s="46"/>
      <c r="B1133" s="46"/>
      <c r="C1133" s="46"/>
      <c r="D1133" s="46"/>
      <c r="E1133" s="98"/>
      <c r="F1133" s="46"/>
      <c r="G1133" s="46"/>
      <c r="H1133" s="98"/>
    </row>
    <row r="1134" spans="1:8" ht="15.75">
      <c r="A1134" s="46"/>
      <c r="B1134" s="46"/>
      <c r="C1134" s="46"/>
      <c r="D1134" s="46"/>
      <c r="E1134" s="98"/>
      <c r="F1134" s="46"/>
      <c r="G1134" s="46"/>
      <c r="H1134" s="98"/>
    </row>
    <row r="1135" spans="1:8" ht="15.75">
      <c r="A1135" s="46"/>
      <c r="B1135" s="46"/>
      <c r="C1135" s="46"/>
      <c r="D1135" s="46"/>
      <c r="E1135" s="98"/>
      <c r="F1135" s="46"/>
      <c r="G1135" s="46"/>
      <c r="H1135" s="98"/>
    </row>
    <row r="1136" spans="1:8" ht="15.75">
      <c r="A1136" s="46"/>
      <c r="B1136" s="46"/>
      <c r="C1136" s="46"/>
      <c r="D1136" s="46"/>
      <c r="E1136" s="98"/>
      <c r="F1136" s="46"/>
      <c r="G1136" s="46"/>
      <c r="H1136" s="98"/>
    </row>
    <row r="1137" spans="1:8" ht="15.75">
      <c r="A1137" s="46"/>
      <c r="B1137" s="46"/>
      <c r="C1137" s="46"/>
      <c r="D1137" s="46"/>
      <c r="E1137" s="98"/>
      <c r="F1137" s="46"/>
      <c r="G1137" s="46"/>
      <c r="H1137" s="98"/>
    </row>
    <row r="1138" spans="1:8" ht="15.75">
      <c r="A1138" s="46"/>
      <c r="B1138" s="46"/>
      <c r="C1138" s="46"/>
      <c r="D1138" s="46"/>
      <c r="E1138" s="98"/>
      <c r="F1138" s="46"/>
      <c r="G1138" s="46"/>
      <c r="H1138" s="98"/>
    </row>
    <row r="1139" spans="1:8" ht="15.75">
      <c r="A1139" s="46"/>
      <c r="B1139" s="46"/>
      <c r="C1139" s="46"/>
      <c r="D1139" s="46"/>
      <c r="E1139" s="98"/>
      <c r="F1139" s="46"/>
      <c r="G1139" s="46"/>
      <c r="H1139" s="98"/>
    </row>
    <row r="1140" spans="1:8" ht="15.75">
      <c r="A1140" s="46"/>
      <c r="B1140" s="46"/>
      <c r="C1140" s="46"/>
      <c r="D1140" s="46"/>
      <c r="E1140" s="98"/>
      <c r="F1140" s="46"/>
      <c r="G1140" s="46"/>
      <c r="H1140" s="98"/>
    </row>
    <row r="1141" spans="1:8" ht="15.75">
      <c r="A1141" s="46"/>
      <c r="B1141" s="46"/>
      <c r="C1141" s="46"/>
      <c r="D1141" s="46"/>
      <c r="E1141" s="98"/>
      <c r="F1141" s="46"/>
      <c r="G1141" s="46"/>
      <c r="H1141" s="98"/>
    </row>
    <row r="1142" spans="1:8" ht="15.75">
      <c r="A1142" s="46"/>
      <c r="B1142" s="46"/>
      <c r="C1142" s="46"/>
      <c r="D1142" s="46"/>
      <c r="E1142" s="98"/>
      <c r="F1142" s="46"/>
      <c r="G1142" s="46"/>
      <c r="H1142" s="98"/>
    </row>
    <row r="1143" spans="1:8" ht="15.75">
      <c r="A1143" s="46"/>
      <c r="B1143" s="46"/>
      <c r="C1143" s="46"/>
      <c r="D1143" s="46"/>
      <c r="E1143" s="98"/>
      <c r="F1143" s="46"/>
      <c r="G1143" s="46"/>
      <c r="H1143" s="98"/>
    </row>
    <row r="1144" spans="1:8" ht="15.75">
      <c r="A1144" s="46"/>
      <c r="B1144" s="46"/>
      <c r="C1144" s="46"/>
      <c r="D1144" s="46"/>
      <c r="E1144" s="98"/>
      <c r="F1144" s="46"/>
      <c r="G1144" s="46"/>
      <c r="H1144" s="98"/>
    </row>
    <row r="1145" spans="1:8" ht="15.75">
      <c r="A1145" s="46"/>
      <c r="B1145" s="46"/>
      <c r="C1145" s="46"/>
      <c r="D1145" s="46"/>
      <c r="E1145" s="98"/>
      <c r="F1145" s="46"/>
      <c r="G1145" s="46"/>
      <c r="H1145" s="98"/>
    </row>
    <row r="1146" spans="1:8" ht="15.75">
      <c r="A1146" s="46"/>
      <c r="B1146" s="46"/>
      <c r="C1146" s="46"/>
      <c r="D1146" s="46"/>
      <c r="E1146" s="98"/>
      <c r="F1146" s="46"/>
      <c r="G1146" s="46"/>
      <c r="H1146" s="98"/>
    </row>
    <row r="1147" spans="1:8" ht="15.75">
      <c r="A1147" s="46"/>
      <c r="B1147" s="46"/>
      <c r="C1147" s="46"/>
      <c r="D1147" s="46"/>
      <c r="E1147" s="98"/>
      <c r="F1147" s="46"/>
      <c r="G1147" s="46"/>
      <c r="H1147" s="98"/>
    </row>
    <row r="1148" spans="1:8" ht="15.75">
      <c r="A1148" s="46"/>
      <c r="B1148" s="46"/>
      <c r="C1148" s="46"/>
      <c r="D1148" s="46"/>
      <c r="E1148" s="98"/>
      <c r="F1148" s="46"/>
      <c r="G1148" s="46"/>
      <c r="H1148" s="98"/>
    </row>
    <row r="1149" spans="1:8" ht="15.75">
      <c r="A1149" s="46"/>
      <c r="B1149" s="46"/>
      <c r="C1149" s="46"/>
      <c r="D1149" s="46"/>
      <c r="E1149" s="98"/>
      <c r="F1149" s="46"/>
      <c r="G1149" s="46"/>
      <c r="H1149" s="98"/>
    </row>
    <row r="1150" spans="1:8" ht="15.75">
      <c r="A1150" s="46"/>
      <c r="B1150" s="46"/>
      <c r="C1150" s="46"/>
      <c r="D1150" s="46"/>
      <c r="E1150" s="98"/>
      <c r="F1150" s="46"/>
      <c r="G1150" s="46"/>
      <c r="H1150" s="98"/>
    </row>
    <row r="1151" spans="1:8" ht="15.75">
      <c r="A1151" s="46"/>
      <c r="B1151" s="46"/>
      <c r="C1151" s="46"/>
      <c r="D1151" s="46"/>
      <c r="E1151" s="98"/>
      <c r="F1151" s="46"/>
      <c r="G1151" s="46"/>
      <c r="H1151" s="98"/>
    </row>
    <row r="1152" spans="1:8" ht="15.75">
      <c r="A1152" s="46"/>
      <c r="B1152" s="46"/>
      <c r="C1152" s="46"/>
      <c r="D1152" s="46"/>
      <c r="E1152" s="98"/>
      <c r="F1152" s="46"/>
      <c r="G1152" s="46"/>
      <c r="H1152" s="98"/>
    </row>
    <row r="1153" spans="1:8" ht="15.75">
      <c r="A1153" s="46"/>
      <c r="B1153" s="46"/>
      <c r="C1153" s="46"/>
      <c r="D1153" s="46"/>
      <c r="E1153" s="98"/>
      <c r="F1153" s="46"/>
      <c r="G1153" s="46"/>
      <c r="H1153" s="98"/>
    </row>
    <row r="1154" spans="1:8" ht="15.75">
      <c r="A1154" s="46"/>
      <c r="B1154" s="46"/>
      <c r="C1154" s="46"/>
      <c r="D1154" s="46"/>
      <c r="E1154" s="98"/>
      <c r="F1154" s="46"/>
      <c r="G1154" s="46"/>
      <c r="H1154" s="98"/>
    </row>
    <row r="1155" spans="1:8" ht="15.75">
      <c r="A1155" s="46"/>
      <c r="B1155" s="46"/>
      <c r="C1155" s="46"/>
      <c r="D1155" s="46"/>
      <c r="E1155" s="98"/>
      <c r="F1155" s="46"/>
      <c r="G1155" s="46"/>
      <c r="H1155" s="98"/>
    </row>
    <row r="1156" spans="1:8" ht="15.75">
      <c r="A1156" s="46"/>
      <c r="B1156" s="46"/>
      <c r="C1156" s="46"/>
      <c r="D1156" s="46"/>
      <c r="E1156" s="98"/>
      <c r="F1156" s="46"/>
      <c r="G1156" s="46"/>
      <c r="H1156" s="98"/>
    </row>
    <row r="1157" spans="1:8" ht="15.75">
      <c r="A1157" s="46"/>
      <c r="B1157" s="46"/>
      <c r="C1157" s="46"/>
      <c r="D1157" s="46"/>
      <c r="E1157" s="98"/>
      <c r="F1157" s="46"/>
      <c r="G1157" s="46"/>
      <c r="H1157" s="98"/>
    </row>
    <row r="1158" spans="1:8" ht="15.75">
      <c r="A1158" s="46"/>
      <c r="B1158" s="46"/>
      <c r="C1158" s="46"/>
      <c r="D1158" s="46"/>
      <c r="E1158" s="98"/>
      <c r="F1158" s="46"/>
      <c r="G1158" s="46"/>
      <c r="H1158" s="98"/>
    </row>
    <row r="1159" spans="1:8" ht="15.75">
      <c r="A1159" s="46"/>
      <c r="B1159" s="46"/>
      <c r="C1159" s="46"/>
      <c r="D1159" s="46"/>
      <c r="E1159" s="98"/>
      <c r="F1159" s="46"/>
      <c r="G1159" s="46"/>
      <c r="H1159" s="98"/>
    </row>
    <row r="1160" spans="1:8" ht="15.75">
      <c r="A1160" s="46"/>
      <c r="B1160" s="46"/>
      <c r="C1160" s="46"/>
      <c r="D1160" s="46"/>
      <c r="E1160" s="98"/>
      <c r="F1160" s="46"/>
      <c r="G1160" s="46"/>
      <c r="H1160" s="98"/>
    </row>
    <row r="1161" spans="1:8" ht="15.75">
      <c r="A1161" s="46"/>
      <c r="B1161" s="46"/>
      <c r="C1161" s="46"/>
      <c r="D1161" s="46"/>
      <c r="E1161" s="98"/>
      <c r="F1161" s="46"/>
      <c r="G1161" s="46"/>
      <c r="H1161" s="98"/>
    </row>
    <row r="1162" spans="1:8" ht="15.75">
      <c r="A1162" s="46"/>
      <c r="B1162" s="46"/>
      <c r="C1162" s="46"/>
      <c r="D1162" s="46"/>
      <c r="E1162" s="98"/>
      <c r="F1162" s="46"/>
      <c r="G1162" s="46"/>
      <c r="H1162" s="98"/>
    </row>
    <row r="1163" spans="1:8" ht="15.75">
      <c r="A1163" s="46"/>
      <c r="B1163" s="46"/>
      <c r="C1163" s="46"/>
      <c r="D1163" s="46"/>
      <c r="E1163" s="98"/>
      <c r="F1163" s="46"/>
      <c r="G1163" s="46"/>
      <c r="H1163" s="98"/>
    </row>
    <row r="1164" spans="1:8" ht="15.75">
      <c r="A1164" s="46"/>
      <c r="B1164" s="46"/>
      <c r="C1164" s="46"/>
      <c r="D1164" s="46"/>
      <c r="E1164" s="98"/>
      <c r="F1164" s="46"/>
      <c r="G1164" s="46"/>
      <c r="H1164" s="98"/>
    </row>
    <row r="1165" spans="1:8" ht="15.75">
      <c r="A1165" s="46"/>
      <c r="B1165" s="46"/>
      <c r="C1165" s="46"/>
      <c r="D1165" s="46"/>
      <c r="E1165" s="98"/>
      <c r="F1165" s="46"/>
      <c r="G1165" s="46"/>
      <c r="H1165" s="98"/>
    </row>
    <row r="1166" spans="1:8" ht="15.75">
      <c r="A1166" s="46"/>
      <c r="B1166" s="46"/>
      <c r="C1166" s="46"/>
      <c r="D1166" s="46"/>
      <c r="E1166" s="98"/>
      <c r="F1166" s="46"/>
      <c r="G1166" s="46"/>
      <c r="H1166" s="98"/>
    </row>
    <row r="1167" spans="1:8" ht="15.75">
      <c r="A1167" s="46"/>
      <c r="B1167" s="46"/>
      <c r="C1167" s="46"/>
      <c r="D1167" s="46"/>
      <c r="E1167" s="98"/>
      <c r="F1167" s="46"/>
      <c r="G1167" s="46"/>
      <c r="H1167" s="98"/>
    </row>
    <row r="1168" spans="1:8" ht="15.75">
      <c r="A1168" s="46"/>
      <c r="B1168" s="46"/>
      <c r="C1168" s="46"/>
      <c r="D1168" s="46"/>
      <c r="E1168" s="98"/>
      <c r="F1168" s="46"/>
      <c r="G1168" s="46"/>
      <c r="H1168" s="98"/>
    </row>
    <row r="1169" spans="1:8" ht="15.75">
      <c r="A1169" s="46"/>
      <c r="B1169" s="46"/>
      <c r="C1169" s="46"/>
      <c r="D1169" s="46"/>
      <c r="E1169" s="98"/>
      <c r="F1169" s="46"/>
      <c r="G1169" s="46"/>
      <c r="H1169" s="98"/>
    </row>
    <row r="1170" spans="1:8" ht="15.75">
      <c r="A1170" s="46"/>
      <c r="B1170" s="46"/>
      <c r="C1170" s="46"/>
      <c r="D1170" s="46"/>
      <c r="E1170" s="98"/>
      <c r="F1170" s="46"/>
      <c r="G1170" s="46"/>
      <c r="H1170" s="98"/>
    </row>
    <row r="1171" spans="1:8" ht="15.75">
      <c r="A1171" s="46"/>
      <c r="B1171" s="46"/>
      <c r="C1171" s="46"/>
      <c r="D1171" s="46"/>
      <c r="E1171" s="98"/>
      <c r="F1171" s="46"/>
      <c r="G1171" s="46"/>
      <c r="H1171" s="98"/>
    </row>
    <row r="1172" spans="1:8" ht="15.75">
      <c r="A1172" s="46"/>
      <c r="B1172" s="46"/>
      <c r="C1172" s="46"/>
      <c r="D1172" s="46"/>
      <c r="E1172" s="98"/>
      <c r="F1172" s="46"/>
      <c r="G1172" s="46"/>
      <c r="H1172" s="98"/>
    </row>
    <row r="1173" spans="1:8" ht="15.75">
      <c r="A1173" s="46"/>
      <c r="B1173" s="46"/>
      <c r="C1173" s="46"/>
      <c r="D1173" s="46"/>
      <c r="E1173" s="98"/>
      <c r="F1173" s="46"/>
      <c r="G1173" s="46"/>
      <c r="H1173" s="98"/>
    </row>
    <row r="1174" spans="1:8" ht="15.75">
      <c r="A1174" s="46"/>
      <c r="B1174" s="46"/>
      <c r="C1174" s="46"/>
      <c r="D1174" s="46"/>
      <c r="E1174" s="98"/>
      <c r="F1174" s="46"/>
      <c r="G1174" s="46"/>
      <c r="H1174" s="98"/>
    </row>
    <row r="1175" spans="1:8" ht="15.75">
      <c r="A1175" s="46"/>
      <c r="B1175" s="46"/>
      <c r="C1175" s="46"/>
      <c r="D1175" s="46"/>
      <c r="E1175" s="98"/>
      <c r="F1175" s="46"/>
      <c r="G1175" s="46"/>
      <c r="H1175" s="98"/>
    </row>
    <row r="1176" spans="1:8" ht="15.75">
      <c r="A1176" s="46"/>
      <c r="B1176" s="46"/>
      <c r="C1176" s="46"/>
      <c r="D1176" s="46"/>
      <c r="E1176" s="98"/>
      <c r="F1176" s="46"/>
      <c r="G1176" s="46"/>
      <c r="H1176" s="98"/>
    </row>
    <row r="1177" spans="1:8" ht="15.75">
      <c r="A1177" s="46"/>
      <c r="B1177" s="46"/>
      <c r="C1177" s="46"/>
      <c r="D1177" s="46"/>
      <c r="E1177" s="98"/>
      <c r="F1177" s="46"/>
      <c r="G1177" s="46"/>
      <c r="H1177" s="98"/>
    </row>
    <row r="1178" spans="1:8" ht="15.75">
      <c r="A1178" s="46"/>
      <c r="B1178" s="46"/>
      <c r="C1178" s="46"/>
      <c r="D1178" s="46"/>
      <c r="E1178" s="98"/>
      <c r="F1178" s="46"/>
      <c r="G1178" s="46"/>
      <c r="H1178" s="98"/>
    </row>
    <row r="1179" spans="1:8" ht="15.75">
      <c r="A1179" s="46"/>
      <c r="B1179" s="46"/>
      <c r="C1179" s="46"/>
      <c r="D1179" s="46"/>
      <c r="E1179" s="98"/>
      <c r="F1179" s="46"/>
      <c r="G1179" s="46"/>
      <c r="H1179" s="98"/>
    </row>
    <row r="1180" spans="1:8" ht="15.75">
      <c r="A1180" s="46"/>
      <c r="B1180" s="46"/>
      <c r="C1180" s="46"/>
      <c r="D1180" s="46"/>
      <c r="E1180" s="98"/>
      <c r="F1180" s="46"/>
      <c r="G1180" s="46"/>
      <c r="H1180" s="98"/>
    </row>
    <row r="1181" spans="1:8" ht="15.75">
      <c r="A1181" s="46"/>
      <c r="B1181" s="46"/>
      <c r="C1181" s="46"/>
      <c r="D1181" s="46"/>
      <c r="E1181" s="98"/>
      <c r="F1181" s="46"/>
      <c r="G1181" s="46"/>
      <c r="H1181" s="98"/>
    </row>
    <row r="1182" spans="1:8" ht="15.75">
      <c r="A1182" s="46"/>
      <c r="B1182" s="46"/>
      <c r="C1182" s="46"/>
      <c r="D1182" s="46"/>
      <c r="E1182" s="98"/>
      <c r="F1182" s="46"/>
      <c r="G1182" s="46"/>
      <c r="H1182" s="98"/>
    </row>
    <row r="1183" spans="1:8" ht="15.75">
      <c r="A1183" s="46"/>
      <c r="B1183" s="46"/>
      <c r="C1183" s="46"/>
      <c r="D1183" s="46"/>
      <c r="E1183" s="98"/>
      <c r="F1183" s="46"/>
      <c r="G1183" s="46"/>
      <c r="H1183" s="98"/>
    </row>
    <row r="1184" spans="1:8" ht="15.75">
      <c r="A1184" s="46"/>
      <c r="B1184" s="46"/>
      <c r="C1184" s="46"/>
      <c r="D1184" s="46"/>
      <c r="E1184" s="98"/>
      <c r="F1184" s="46"/>
      <c r="G1184" s="46"/>
      <c r="H1184" s="98"/>
    </row>
    <row r="1185" spans="1:8" ht="15.75">
      <c r="A1185" s="46"/>
      <c r="B1185" s="46"/>
      <c r="C1185" s="46"/>
      <c r="D1185" s="46"/>
      <c r="E1185" s="98"/>
      <c r="F1185" s="46"/>
      <c r="G1185" s="46"/>
      <c r="H1185" s="98"/>
    </row>
    <row r="1186" spans="1:8" ht="15.75">
      <c r="A1186" s="46"/>
      <c r="B1186" s="46"/>
      <c r="C1186" s="46"/>
      <c r="D1186" s="46"/>
      <c r="E1186" s="98"/>
      <c r="F1186" s="46"/>
      <c r="G1186" s="46"/>
      <c r="H1186" s="98"/>
    </row>
    <row r="1187" spans="1:8" ht="15.75">
      <c r="A1187" s="46"/>
      <c r="B1187" s="46"/>
      <c r="C1187" s="46"/>
      <c r="D1187" s="46"/>
      <c r="E1187" s="98"/>
      <c r="F1187" s="46"/>
      <c r="G1187" s="46"/>
      <c r="H1187" s="98"/>
    </row>
    <row r="1188" spans="1:8" ht="15.75">
      <c r="A1188" s="46"/>
      <c r="B1188" s="46"/>
      <c r="C1188" s="46"/>
      <c r="D1188" s="46"/>
      <c r="E1188" s="98"/>
      <c r="F1188" s="46"/>
      <c r="G1188" s="46"/>
      <c r="H1188" s="98"/>
    </row>
    <row r="1189" spans="1:8" ht="15.75">
      <c r="A1189" s="46"/>
      <c r="B1189" s="46"/>
      <c r="C1189" s="46"/>
      <c r="D1189" s="46"/>
      <c r="E1189" s="98"/>
      <c r="F1189" s="46"/>
      <c r="G1189" s="46"/>
      <c r="H1189" s="98"/>
    </row>
    <row r="1190" spans="1:8" ht="15.75">
      <c r="A1190" s="46"/>
      <c r="B1190" s="46"/>
      <c r="C1190" s="46"/>
      <c r="D1190" s="46"/>
      <c r="E1190" s="98"/>
      <c r="F1190" s="46"/>
      <c r="G1190" s="46"/>
      <c r="H1190" s="98"/>
    </row>
    <row r="1191" spans="1:8" ht="15.75">
      <c r="A1191" s="46"/>
      <c r="B1191" s="46"/>
      <c r="C1191" s="46"/>
      <c r="D1191" s="46"/>
      <c r="E1191" s="98"/>
      <c r="F1191" s="46"/>
      <c r="G1191" s="46"/>
      <c r="H1191" s="98"/>
    </row>
    <row r="1192" spans="1:8" ht="15.75">
      <c r="A1192" s="46"/>
      <c r="B1192" s="46"/>
      <c r="C1192" s="46"/>
      <c r="D1192" s="46"/>
      <c r="E1192" s="98"/>
      <c r="F1192" s="46"/>
      <c r="G1192" s="46"/>
      <c r="H1192" s="98"/>
    </row>
    <row r="1193" spans="1:8" ht="15.75">
      <c r="A1193" s="46"/>
      <c r="B1193" s="46"/>
      <c r="C1193" s="46"/>
      <c r="D1193" s="46"/>
      <c r="E1193" s="98"/>
      <c r="F1193" s="46"/>
      <c r="G1193" s="46"/>
      <c r="H1193" s="98"/>
    </row>
    <row r="1194" spans="1:8" ht="15.75">
      <c r="A1194" s="46"/>
      <c r="B1194" s="46"/>
      <c r="C1194" s="46"/>
      <c r="D1194" s="46"/>
      <c r="E1194" s="98"/>
      <c r="F1194" s="46"/>
      <c r="G1194" s="46"/>
      <c r="H1194" s="98"/>
    </row>
    <row r="1195" spans="1:8" ht="15.75">
      <c r="A1195" s="46"/>
      <c r="B1195" s="46"/>
      <c r="C1195" s="46"/>
      <c r="D1195" s="46"/>
      <c r="E1195" s="98"/>
      <c r="F1195" s="46"/>
      <c r="G1195" s="46"/>
      <c r="H1195" s="98"/>
    </row>
    <row r="1196" spans="1:8" ht="15.75">
      <c r="A1196" s="46"/>
      <c r="B1196" s="46"/>
      <c r="C1196" s="46"/>
      <c r="D1196" s="46"/>
      <c r="E1196" s="98"/>
      <c r="F1196" s="46"/>
      <c r="G1196" s="46"/>
      <c r="H1196" s="98"/>
    </row>
    <row r="1197" spans="1:8" ht="15.75">
      <c r="A1197" s="46"/>
      <c r="B1197" s="46"/>
      <c r="C1197" s="46"/>
      <c r="D1197" s="46"/>
      <c r="E1197" s="98"/>
      <c r="F1197" s="46"/>
      <c r="G1197" s="46"/>
      <c r="H1197" s="98"/>
    </row>
    <row r="1198" spans="1:8" ht="15.75">
      <c r="A1198" s="46"/>
      <c r="B1198" s="46"/>
      <c r="C1198" s="46"/>
      <c r="D1198" s="46"/>
      <c r="E1198" s="98"/>
      <c r="F1198" s="46"/>
      <c r="G1198" s="46"/>
      <c r="H1198" s="98"/>
    </row>
    <row r="1199" spans="1:8" ht="15.75">
      <c r="A1199" s="46"/>
      <c r="B1199" s="46"/>
      <c r="C1199" s="46"/>
      <c r="D1199" s="46"/>
      <c r="E1199" s="98"/>
      <c r="F1199" s="46"/>
      <c r="G1199" s="46"/>
      <c r="H1199" s="98"/>
    </row>
    <row r="1200" spans="1:8" ht="15.75">
      <c r="A1200" s="46"/>
      <c r="B1200" s="46"/>
      <c r="C1200" s="46"/>
      <c r="D1200" s="46"/>
      <c r="E1200" s="98"/>
      <c r="F1200" s="46"/>
      <c r="G1200" s="46"/>
      <c r="H1200" s="98"/>
    </row>
    <row r="1201" spans="1:8" ht="15.75">
      <c r="A1201" s="46"/>
      <c r="B1201" s="46"/>
      <c r="C1201" s="46"/>
      <c r="D1201" s="46"/>
      <c r="E1201" s="98"/>
      <c r="F1201" s="46"/>
      <c r="G1201" s="46"/>
      <c r="H1201" s="98"/>
    </row>
    <row r="1202" spans="1:8" ht="15.75">
      <c r="A1202" s="46"/>
      <c r="B1202" s="46"/>
      <c r="C1202" s="46"/>
      <c r="D1202" s="46"/>
      <c r="E1202" s="98"/>
      <c r="F1202" s="46"/>
      <c r="G1202" s="46"/>
      <c r="H1202" s="98"/>
    </row>
    <row r="1203" spans="1:8" ht="15.75">
      <c r="A1203" s="46"/>
      <c r="B1203" s="46"/>
      <c r="C1203" s="46"/>
      <c r="D1203" s="46"/>
      <c r="E1203" s="98"/>
      <c r="F1203" s="46"/>
      <c r="G1203" s="46"/>
      <c r="H1203" s="98"/>
    </row>
    <row r="1204" spans="1:8" ht="15.75">
      <c r="A1204" s="46"/>
      <c r="B1204" s="46"/>
      <c r="C1204" s="46"/>
      <c r="D1204" s="46"/>
      <c r="E1204" s="98"/>
      <c r="F1204" s="46"/>
      <c r="G1204" s="46"/>
      <c r="H1204" s="98"/>
    </row>
    <row r="1205" spans="1:8" ht="15.75">
      <c r="A1205" s="46"/>
      <c r="B1205" s="46"/>
      <c r="C1205" s="46"/>
      <c r="D1205" s="46"/>
      <c r="E1205" s="98"/>
      <c r="F1205" s="46"/>
      <c r="G1205" s="46"/>
      <c r="H1205" s="98"/>
    </row>
    <row r="1206" spans="1:8" ht="15.75">
      <c r="A1206" s="46"/>
      <c r="B1206" s="46"/>
      <c r="C1206" s="46"/>
      <c r="D1206" s="46"/>
      <c r="E1206" s="98"/>
      <c r="F1206" s="46"/>
      <c r="G1206" s="46"/>
      <c r="H1206" s="98"/>
    </row>
    <row r="1207" spans="1:8" ht="15.75">
      <c r="A1207" s="46"/>
      <c r="B1207" s="46"/>
      <c r="C1207" s="46"/>
      <c r="D1207" s="46"/>
      <c r="E1207" s="98"/>
      <c r="F1207" s="46"/>
      <c r="G1207" s="46"/>
      <c r="H1207" s="98"/>
    </row>
    <row r="1208" spans="1:8" ht="15.75">
      <c r="A1208" s="46"/>
      <c r="B1208" s="46"/>
      <c r="C1208" s="46"/>
      <c r="D1208" s="46"/>
      <c r="E1208" s="98"/>
      <c r="F1208" s="46"/>
      <c r="G1208" s="46"/>
      <c r="H1208" s="98"/>
    </row>
    <row r="1209" spans="1:8" ht="15.75">
      <c r="A1209" s="46"/>
      <c r="B1209" s="46"/>
      <c r="C1209" s="46"/>
      <c r="D1209" s="46"/>
      <c r="E1209" s="98"/>
      <c r="F1209" s="46"/>
      <c r="G1209" s="46"/>
      <c r="H1209" s="98"/>
    </row>
    <row r="1210" spans="1:8" ht="15.75">
      <c r="A1210" s="46"/>
      <c r="B1210" s="46"/>
      <c r="C1210" s="46"/>
      <c r="D1210" s="46"/>
      <c r="E1210" s="98"/>
      <c r="F1210" s="46"/>
      <c r="G1210" s="46"/>
      <c r="H1210" s="98"/>
    </row>
    <row r="1211" spans="1:8" ht="15.75">
      <c r="A1211" s="46"/>
      <c r="B1211" s="46"/>
      <c r="C1211" s="46"/>
      <c r="D1211" s="46"/>
      <c r="E1211" s="98"/>
      <c r="F1211" s="46"/>
      <c r="G1211" s="46"/>
      <c r="H1211" s="98"/>
    </row>
    <row r="1212" spans="1:8" ht="15.75">
      <c r="A1212" s="46"/>
      <c r="B1212" s="46"/>
      <c r="C1212" s="46"/>
      <c r="D1212" s="46"/>
      <c r="E1212" s="98"/>
      <c r="F1212" s="46"/>
      <c r="G1212" s="46"/>
      <c r="H1212" s="98"/>
    </row>
    <row r="1213" spans="1:8" ht="15.75">
      <c r="A1213" s="46"/>
      <c r="B1213" s="46"/>
      <c r="C1213" s="46"/>
      <c r="D1213" s="46"/>
      <c r="E1213" s="98"/>
      <c r="F1213" s="46"/>
      <c r="G1213" s="46"/>
      <c r="H1213" s="98"/>
    </row>
    <row r="1214" spans="1:8" ht="15.75">
      <c r="A1214" s="46"/>
      <c r="B1214" s="46"/>
      <c r="C1214" s="46"/>
      <c r="D1214" s="46"/>
      <c r="E1214" s="98"/>
      <c r="F1214" s="46"/>
      <c r="G1214" s="46"/>
      <c r="H1214" s="98"/>
    </row>
    <row r="1215" spans="1:8" ht="15.75">
      <c r="A1215" s="46"/>
      <c r="B1215" s="46"/>
      <c r="C1215" s="46"/>
      <c r="D1215" s="46"/>
      <c r="E1215" s="98"/>
      <c r="F1215" s="46"/>
      <c r="G1215" s="46"/>
      <c r="H1215" s="98"/>
    </row>
    <row r="1216" spans="1:8" ht="15.75">
      <c r="A1216" s="46"/>
      <c r="B1216" s="46"/>
      <c r="C1216" s="46"/>
      <c r="D1216" s="46"/>
      <c r="E1216" s="98"/>
      <c r="F1216" s="46"/>
      <c r="G1216" s="46"/>
      <c r="H1216" s="98"/>
    </row>
    <row r="1217" spans="1:8" ht="15.75">
      <c r="A1217" s="46"/>
      <c r="B1217" s="46"/>
      <c r="C1217" s="46"/>
      <c r="D1217" s="46"/>
      <c r="E1217" s="98"/>
      <c r="F1217" s="46"/>
      <c r="G1217" s="46"/>
      <c r="H1217" s="98"/>
    </row>
    <row r="1218" spans="1:8" ht="15.75">
      <c r="A1218" s="46"/>
      <c r="B1218" s="46"/>
      <c r="C1218" s="46"/>
      <c r="D1218" s="46"/>
      <c r="E1218" s="98"/>
      <c r="F1218" s="46"/>
      <c r="G1218" s="46"/>
      <c r="H1218" s="98"/>
    </row>
    <row r="1219" spans="1:8" ht="15.75">
      <c r="A1219" s="46"/>
      <c r="B1219" s="46"/>
      <c r="C1219" s="46"/>
      <c r="D1219" s="46"/>
      <c r="E1219" s="98"/>
      <c r="F1219" s="46"/>
      <c r="G1219" s="46"/>
      <c r="H1219" s="98"/>
    </row>
    <row r="1220" spans="1:8" ht="15.75">
      <c r="A1220" s="46"/>
      <c r="B1220" s="46"/>
      <c r="C1220" s="46"/>
      <c r="D1220" s="46"/>
      <c r="E1220" s="98"/>
      <c r="F1220" s="46"/>
      <c r="G1220" s="46"/>
      <c r="H1220" s="98"/>
    </row>
    <row r="1221" spans="1:8" ht="15.75">
      <c r="A1221" s="46"/>
      <c r="B1221" s="46"/>
      <c r="C1221" s="46"/>
      <c r="D1221" s="46"/>
      <c r="E1221" s="98"/>
      <c r="F1221" s="46"/>
      <c r="G1221" s="46"/>
      <c r="H1221" s="98"/>
    </row>
    <row r="1222" spans="1:8" ht="15.75">
      <c r="A1222" s="46"/>
      <c r="B1222" s="46"/>
      <c r="C1222" s="46"/>
      <c r="D1222" s="46"/>
      <c r="E1222" s="98"/>
      <c r="F1222" s="46"/>
      <c r="G1222" s="46"/>
      <c r="H1222" s="98"/>
    </row>
    <row r="1223" spans="1:8" ht="15.75">
      <c r="A1223" s="46"/>
      <c r="B1223" s="46"/>
      <c r="C1223" s="46"/>
      <c r="D1223" s="46"/>
      <c r="E1223" s="98"/>
      <c r="F1223" s="46"/>
      <c r="G1223" s="46"/>
      <c r="H1223" s="98"/>
    </row>
    <row r="1224" spans="1:8" ht="15.75">
      <c r="A1224" s="46"/>
      <c r="B1224" s="46"/>
      <c r="C1224" s="46"/>
      <c r="D1224" s="46"/>
      <c r="E1224" s="98"/>
      <c r="F1224" s="46"/>
      <c r="G1224" s="46"/>
      <c r="H1224" s="98"/>
    </row>
    <row r="1225" spans="1:8" ht="15.75">
      <c r="A1225" s="46"/>
      <c r="B1225" s="46"/>
      <c r="C1225" s="46"/>
      <c r="D1225" s="46"/>
      <c r="E1225" s="98"/>
      <c r="F1225" s="46"/>
      <c r="G1225" s="46"/>
      <c r="H1225" s="98"/>
    </row>
    <row r="1226" spans="1:8" ht="15.75">
      <c r="A1226" s="46"/>
      <c r="B1226" s="46"/>
      <c r="C1226" s="46"/>
      <c r="D1226" s="46"/>
      <c r="E1226" s="98"/>
      <c r="F1226" s="46"/>
      <c r="G1226" s="46"/>
      <c r="H1226" s="98"/>
    </row>
    <row r="1227" spans="1:8" ht="15.75">
      <c r="A1227" s="46"/>
      <c r="B1227" s="46"/>
      <c r="C1227" s="46"/>
      <c r="D1227" s="46"/>
      <c r="E1227" s="98"/>
      <c r="F1227" s="46"/>
      <c r="G1227" s="46"/>
      <c r="H1227" s="98"/>
    </row>
    <row r="1228" spans="1:8" ht="15.75">
      <c r="A1228" s="46"/>
      <c r="B1228" s="46"/>
      <c r="C1228" s="46"/>
      <c r="D1228" s="46"/>
      <c r="E1228" s="98"/>
      <c r="F1228" s="46"/>
      <c r="G1228" s="46"/>
      <c r="H1228" s="98"/>
    </row>
    <row r="1229" spans="1:8" ht="15.75">
      <c r="A1229" s="46"/>
      <c r="B1229" s="46"/>
      <c r="C1229" s="46"/>
      <c r="D1229" s="46"/>
      <c r="E1229" s="98"/>
      <c r="F1229" s="46"/>
      <c r="G1229" s="46"/>
      <c r="H1229" s="98"/>
    </row>
    <row r="1230" spans="1:8" ht="15.75">
      <c r="A1230" s="46"/>
      <c r="B1230" s="46"/>
      <c r="C1230" s="46"/>
      <c r="D1230" s="46"/>
      <c r="E1230" s="98"/>
      <c r="F1230" s="46"/>
      <c r="G1230" s="46"/>
      <c r="H1230" s="98"/>
    </row>
    <row r="1231" spans="1:8" ht="15.75">
      <c r="A1231" s="46"/>
      <c r="B1231" s="46"/>
      <c r="C1231" s="46"/>
      <c r="D1231" s="46"/>
      <c r="E1231" s="98"/>
      <c r="F1231" s="46"/>
      <c r="G1231" s="46"/>
      <c r="H1231" s="98"/>
    </row>
    <row r="1232" spans="1:8" ht="15.75">
      <c r="A1232" s="46"/>
      <c r="B1232" s="46"/>
      <c r="C1232" s="46"/>
      <c r="D1232" s="46"/>
      <c r="E1232" s="98"/>
      <c r="F1232" s="46"/>
      <c r="G1232" s="46"/>
      <c r="H1232" s="98"/>
    </row>
    <row r="1233" spans="1:8" ht="15.75">
      <c r="A1233" s="46"/>
      <c r="B1233" s="46"/>
      <c r="C1233" s="46"/>
      <c r="D1233" s="46"/>
      <c r="E1233" s="98"/>
      <c r="F1233" s="46"/>
      <c r="G1233" s="46"/>
      <c r="H1233" s="98"/>
    </row>
    <row r="1234" spans="1:8" ht="15.75">
      <c r="A1234" s="46"/>
      <c r="B1234" s="46"/>
      <c r="C1234" s="46"/>
      <c r="D1234" s="46"/>
      <c r="E1234" s="98"/>
      <c r="F1234" s="46"/>
      <c r="G1234" s="46"/>
      <c r="H1234" s="98"/>
    </row>
    <row r="1235" spans="1:8" ht="15.75">
      <c r="A1235" s="46"/>
      <c r="B1235" s="46"/>
      <c r="C1235" s="46"/>
      <c r="D1235" s="46"/>
      <c r="E1235" s="98"/>
      <c r="F1235" s="46"/>
      <c r="G1235" s="46"/>
      <c r="H1235" s="98"/>
    </row>
    <row r="1236" spans="1:8" ht="15.75">
      <c r="A1236" s="46"/>
      <c r="B1236" s="46"/>
      <c r="C1236" s="46"/>
      <c r="D1236" s="46"/>
      <c r="E1236" s="98"/>
      <c r="F1236" s="46"/>
      <c r="G1236" s="46"/>
      <c r="H1236" s="98"/>
    </row>
    <row r="1237" spans="1:8" ht="15.75">
      <c r="A1237" s="46"/>
      <c r="B1237" s="46"/>
      <c r="C1237" s="46"/>
      <c r="D1237" s="46"/>
      <c r="E1237" s="98"/>
      <c r="F1237" s="46"/>
      <c r="G1237" s="46"/>
      <c r="H1237" s="98"/>
    </row>
    <row r="1238" spans="1:8" ht="15.75">
      <c r="A1238" s="46"/>
      <c r="B1238" s="46"/>
      <c r="C1238" s="46"/>
      <c r="D1238" s="46"/>
      <c r="E1238" s="98"/>
      <c r="F1238" s="46"/>
      <c r="G1238" s="46"/>
      <c r="H1238" s="98"/>
    </row>
    <row r="1239" spans="1:8" ht="15.75">
      <c r="A1239" s="46"/>
      <c r="B1239" s="46"/>
      <c r="C1239" s="46"/>
      <c r="D1239" s="46"/>
      <c r="E1239" s="98"/>
      <c r="F1239" s="46"/>
      <c r="G1239" s="46"/>
      <c r="H1239" s="98"/>
    </row>
    <row r="1240" spans="1:8" ht="15.75">
      <c r="A1240" s="46"/>
      <c r="B1240" s="46"/>
      <c r="C1240" s="46"/>
      <c r="D1240" s="46"/>
      <c r="E1240" s="98"/>
      <c r="F1240" s="46"/>
      <c r="G1240" s="46"/>
      <c r="H1240" s="98"/>
    </row>
    <row r="1241" spans="1:8" ht="15.75">
      <c r="A1241" s="46"/>
      <c r="B1241" s="46"/>
      <c r="C1241" s="46"/>
      <c r="D1241" s="46"/>
      <c r="E1241" s="98"/>
      <c r="F1241" s="46"/>
      <c r="G1241" s="46"/>
      <c r="H1241" s="98"/>
    </row>
    <row r="1242" spans="1:8" ht="15.75">
      <c r="A1242" s="46"/>
      <c r="B1242" s="46"/>
      <c r="C1242" s="46"/>
      <c r="D1242" s="46"/>
      <c r="E1242" s="98"/>
      <c r="F1242" s="46"/>
      <c r="G1242" s="46"/>
      <c r="H1242" s="98"/>
    </row>
    <row r="1243" spans="1:8" ht="15.75">
      <c r="A1243" s="46"/>
      <c r="B1243" s="46"/>
      <c r="C1243" s="46"/>
      <c r="D1243" s="46"/>
      <c r="E1243" s="98"/>
      <c r="F1243" s="46"/>
      <c r="G1243" s="46"/>
      <c r="H1243" s="98"/>
    </row>
    <row r="1244" spans="1:8" ht="15.75">
      <c r="A1244" s="46"/>
      <c r="B1244" s="46"/>
      <c r="C1244" s="46"/>
      <c r="D1244" s="46"/>
      <c r="E1244" s="98"/>
      <c r="F1244" s="46"/>
      <c r="G1244" s="46"/>
      <c r="H1244" s="98"/>
    </row>
    <row r="1245" spans="1:8" ht="15.75">
      <c r="A1245" s="46"/>
      <c r="B1245" s="46"/>
      <c r="C1245" s="46"/>
      <c r="D1245" s="46"/>
      <c r="E1245" s="98"/>
      <c r="F1245" s="46"/>
      <c r="G1245" s="46"/>
      <c r="H1245" s="98"/>
    </row>
    <row r="1246" spans="1:8" ht="15.75">
      <c r="A1246" s="46"/>
      <c r="B1246" s="46"/>
      <c r="C1246" s="46"/>
      <c r="D1246" s="46"/>
      <c r="E1246" s="98"/>
      <c r="F1246" s="46"/>
      <c r="G1246" s="46"/>
      <c r="H1246" s="98"/>
    </row>
    <row r="1247" spans="1:8" ht="15.75">
      <c r="A1247" s="46"/>
      <c r="B1247" s="46"/>
      <c r="C1247" s="46"/>
      <c r="D1247" s="46"/>
      <c r="E1247" s="98"/>
      <c r="F1247" s="46"/>
      <c r="G1247" s="46"/>
      <c r="H1247" s="98"/>
    </row>
    <row r="1248" spans="1:8" ht="15.75">
      <c r="A1248" s="46"/>
      <c r="B1248" s="46"/>
      <c r="C1248" s="46"/>
      <c r="D1248" s="46"/>
      <c r="E1248" s="98"/>
      <c r="F1248" s="46"/>
      <c r="G1248" s="46"/>
      <c r="H1248" s="98"/>
    </row>
    <row r="1249" spans="1:8" ht="15.75">
      <c r="A1249" s="46"/>
      <c r="B1249" s="46"/>
      <c r="C1249" s="46"/>
      <c r="D1249" s="46"/>
      <c r="E1249" s="98"/>
      <c r="F1249" s="46"/>
      <c r="G1249" s="46"/>
      <c r="H1249" s="98"/>
    </row>
    <row r="1250" spans="1:8" ht="15.75">
      <c r="A1250" s="46"/>
      <c r="B1250" s="46"/>
      <c r="C1250" s="46"/>
      <c r="D1250" s="46"/>
      <c r="E1250" s="98"/>
      <c r="F1250" s="46"/>
      <c r="G1250" s="46"/>
      <c r="H1250" s="98"/>
    </row>
    <row r="1251" spans="1:8" ht="15.75">
      <c r="A1251" s="46"/>
      <c r="B1251" s="46"/>
      <c r="C1251" s="46"/>
      <c r="D1251" s="46"/>
      <c r="E1251" s="98"/>
      <c r="F1251" s="46"/>
      <c r="G1251" s="46"/>
      <c r="H1251" s="98"/>
    </row>
    <row r="1252" spans="1:8" ht="15.75">
      <c r="A1252" s="46"/>
      <c r="B1252" s="46"/>
      <c r="C1252" s="46"/>
      <c r="D1252" s="46"/>
      <c r="E1252" s="98"/>
      <c r="F1252" s="46"/>
      <c r="G1252" s="46"/>
      <c r="H1252" s="98"/>
    </row>
    <row r="1253" spans="1:8" ht="15.75">
      <c r="A1253" s="46"/>
      <c r="B1253" s="46"/>
      <c r="C1253" s="46"/>
      <c r="D1253" s="46"/>
      <c r="E1253" s="98"/>
      <c r="F1253" s="46"/>
      <c r="G1253" s="46"/>
      <c r="H1253" s="98"/>
    </row>
    <row r="1254" spans="1:8" ht="15.75">
      <c r="A1254" s="46"/>
      <c r="B1254" s="46"/>
      <c r="C1254" s="46"/>
      <c r="D1254" s="46"/>
      <c r="E1254" s="98"/>
      <c r="F1254" s="46"/>
      <c r="G1254" s="46"/>
      <c r="H1254" s="98"/>
    </row>
    <row r="1255" spans="1:8" ht="15.75">
      <c r="A1255" s="46"/>
      <c r="B1255" s="46"/>
      <c r="C1255" s="46"/>
      <c r="D1255" s="46"/>
      <c r="E1255" s="98"/>
      <c r="F1255" s="46"/>
      <c r="G1255" s="46"/>
      <c r="H1255" s="98"/>
    </row>
    <row r="1256" spans="1:8" ht="15.75">
      <c r="A1256" s="46"/>
      <c r="B1256" s="46"/>
      <c r="C1256" s="46"/>
      <c r="D1256" s="46"/>
      <c r="E1256" s="98"/>
      <c r="F1256" s="46"/>
      <c r="G1256" s="46"/>
      <c r="H1256" s="98"/>
    </row>
    <row r="1257" spans="1:8" ht="15.75">
      <c r="A1257" s="46"/>
      <c r="B1257" s="46"/>
      <c r="C1257" s="46"/>
      <c r="D1257" s="46"/>
      <c r="E1257" s="98"/>
      <c r="F1257" s="46"/>
      <c r="G1257" s="46"/>
      <c r="H1257" s="98"/>
    </row>
    <row r="1258" spans="1:8" ht="15.75">
      <c r="A1258" s="46"/>
      <c r="B1258" s="46"/>
      <c r="C1258" s="46"/>
      <c r="D1258" s="46"/>
      <c r="E1258" s="98"/>
      <c r="F1258" s="46"/>
      <c r="G1258" s="46"/>
      <c r="H1258" s="98"/>
    </row>
    <row r="1259" spans="1:8" ht="15.75">
      <c r="A1259" s="46"/>
      <c r="B1259" s="46"/>
      <c r="C1259" s="46"/>
      <c r="D1259" s="46"/>
      <c r="E1259" s="98"/>
      <c r="F1259" s="46"/>
      <c r="G1259" s="46"/>
      <c r="H1259" s="98"/>
    </row>
    <row r="1260" spans="1:8" ht="15.75">
      <c r="A1260" s="46"/>
      <c r="B1260" s="46"/>
      <c r="C1260" s="46"/>
      <c r="D1260" s="46"/>
      <c r="E1260" s="98"/>
      <c r="F1260" s="46"/>
      <c r="G1260" s="46"/>
      <c r="H1260" s="98"/>
    </row>
    <row r="1261" spans="1:8" ht="15.75">
      <c r="A1261" s="46"/>
      <c r="B1261" s="46"/>
      <c r="C1261" s="46"/>
      <c r="D1261" s="46"/>
      <c r="E1261" s="98"/>
      <c r="F1261" s="46"/>
      <c r="G1261" s="46"/>
      <c r="H1261" s="98"/>
    </row>
    <row r="1262" spans="1:8" ht="15.75">
      <c r="A1262" s="46"/>
      <c r="B1262" s="46"/>
      <c r="C1262" s="46"/>
      <c r="D1262" s="46"/>
      <c r="E1262" s="98"/>
      <c r="F1262" s="46"/>
      <c r="G1262" s="46"/>
      <c r="H1262" s="98"/>
    </row>
    <row r="1263" spans="1:8" ht="15.75">
      <c r="A1263" s="46"/>
      <c r="B1263" s="46"/>
      <c r="C1263" s="46"/>
      <c r="D1263" s="46"/>
      <c r="E1263" s="98"/>
      <c r="F1263" s="46"/>
      <c r="G1263" s="46"/>
      <c r="H1263" s="98"/>
    </row>
    <row r="1264" spans="1:8" ht="15.75">
      <c r="A1264" s="46"/>
      <c r="B1264" s="46"/>
      <c r="C1264" s="46"/>
      <c r="D1264" s="46"/>
      <c r="E1264" s="98"/>
      <c r="F1264" s="46"/>
      <c r="G1264" s="46"/>
      <c r="H1264" s="98"/>
    </row>
    <row r="1265" spans="1:8" ht="15.75">
      <c r="A1265" s="46"/>
      <c r="B1265" s="46"/>
      <c r="C1265" s="46"/>
      <c r="D1265" s="46"/>
      <c r="E1265" s="98"/>
      <c r="F1265" s="46"/>
      <c r="G1265" s="46"/>
      <c r="H1265" s="98"/>
    </row>
    <row r="1266" spans="1:8" ht="15.75">
      <c r="A1266" s="46"/>
      <c r="B1266" s="46"/>
      <c r="C1266" s="46"/>
      <c r="D1266" s="46"/>
      <c r="E1266" s="98"/>
      <c r="F1266" s="46"/>
      <c r="G1266" s="46"/>
      <c r="H1266" s="98"/>
    </row>
    <row r="1267" spans="1:8" ht="15.75">
      <c r="A1267" s="46"/>
      <c r="B1267" s="46"/>
      <c r="C1267" s="46"/>
      <c r="D1267" s="46"/>
      <c r="E1267" s="98"/>
      <c r="F1267" s="46"/>
      <c r="G1267" s="46"/>
      <c r="H1267" s="98"/>
    </row>
    <row r="1268" spans="1:8" ht="15.75">
      <c r="A1268" s="46"/>
      <c r="B1268" s="46"/>
      <c r="C1268" s="46"/>
      <c r="D1268" s="46"/>
      <c r="E1268" s="98"/>
      <c r="F1268" s="46"/>
      <c r="G1268" s="46"/>
      <c r="H1268" s="98"/>
    </row>
    <row r="1269" spans="1:8" ht="15.75">
      <c r="A1269" s="46"/>
      <c r="B1269" s="46"/>
      <c r="C1269" s="46"/>
      <c r="D1269" s="46"/>
      <c r="E1269" s="98"/>
      <c r="F1269" s="46"/>
      <c r="G1269" s="46"/>
      <c r="H1269" s="98"/>
    </row>
    <row r="1270" spans="1:8" ht="15.75">
      <c r="A1270" s="46"/>
      <c r="B1270" s="46"/>
      <c r="C1270" s="46"/>
      <c r="D1270" s="46"/>
      <c r="E1270" s="98"/>
      <c r="F1270" s="46"/>
      <c r="G1270" s="46"/>
      <c r="H1270" s="98"/>
    </row>
    <row r="1271" spans="1:8" ht="15.75">
      <c r="A1271" s="46"/>
      <c r="B1271" s="46"/>
      <c r="C1271" s="46"/>
      <c r="D1271" s="46"/>
      <c r="E1271" s="98"/>
      <c r="F1271" s="46"/>
      <c r="G1271" s="46"/>
      <c r="H1271" s="98"/>
    </row>
    <row r="1272" spans="1:8" ht="15.75">
      <c r="A1272" s="46"/>
      <c r="B1272" s="46"/>
      <c r="C1272" s="46"/>
      <c r="D1272" s="46"/>
      <c r="E1272" s="98"/>
      <c r="F1272" s="46"/>
      <c r="G1272" s="46"/>
      <c r="H1272" s="98"/>
    </row>
    <row r="1273" spans="1:8" ht="15.75">
      <c r="A1273" s="46"/>
      <c r="B1273" s="46"/>
      <c r="C1273" s="46"/>
      <c r="D1273" s="46"/>
      <c r="E1273" s="98"/>
      <c r="F1273" s="46"/>
      <c r="G1273" s="46"/>
      <c r="H1273" s="98"/>
    </row>
    <row r="1274" spans="1:8" ht="15.75">
      <c r="A1274" s="46"/>
      <c r="B1274" s="46"/>
      <c r="C1274" s="46"/>
      <c r="D1274" s="46"/>
      <c r="E1274" s="98"/>
      <c r="F1274" s="46"/>
      <c r="G1274" s="46"/>
      <c r="H1274" s="98"/>
    </row>
    <row r="1275" spans="1:8" ht="15.75">
      <c r="A1275" s="46"/>
      <c r="B1275" s="46"/>
      <c r="C1275" s="46"/>
      <c r="D1275" s="46"/>
      <c r="E1275" s="98"/>
      <c r="F1275" s="46"/>
      <c r="G1275" s="46"/>
      <c r="H1275" s="98"/>
    </row>
    <row r="1276" spans="1:8" ht="15.75">
      <c r="A1276" s="46"/>
      <c r="B1276" s="46"/>
      <c r="C1276" s="46"/>
      <c r="D1276" s="46"/>
      <c r="E1276" s="98"/>
      <c r="F1276" s="46"/>
      <c r="G1276" s="46"/>
      <c r="H1276" s="98"/>
    </row>
    <row r="1277" spans="1:8" ht="15.75">
      <c r="A1277" s="46"/>
      <c r="B1277" s="46"/>
      <c r="C1277" s="46"/>
      <c r="D1277" s="46"/>
      <c r="E1277" s="98"/>
      <c r="F1277" s="46"/>
      <c r="G1277" s="46"/>
      <c r="H1277" s="98"/>
    </row>
    <row r="1278" spans="1:8" ht="15.75">
      <c r="A1278" s="46"/>
      <c r="B1278" s="46"/>
      <c r="C1278" s="46"/>
      <c r="D1278" s="46"/>
      <c r="E1278" s="98"/>
      <c r="F1278" s="46"/>
      <c r="G1278" s="46"/>
      <c r="H1278" s="98"/>
    </row>
    <row r="1279" spans="1:8" ht="15.75">
      <c r="A1279" s="46"/>
      <c r="B1279" s="46"/>
      <c r="C1279" s="46"/>
      <c r="D1279" s="46"/>
      <c r="E1279" s="98"/>
      <c r="F1279" s="46"/>
      <c r="G1279" s="46"/>
      <c r="H1279" s="98"/>
    </row>
    <row r="1280" spans="1:8" ht="15.75">
      <c r="A1280" s="46"/>
      <c r="B1280" s="46"/>
      <c r="C1280" s="46"/>
      <c r="D1280" s="46"/>
      <c r="E1280" s="98"/>
      <c r="F1280" s="46"/>
      <c r="G1280" s="46"/>
      <c r="H1280" s="98"/>
    </row>
    <row r="1281" spans="1:8" ht="15.75">
      <c r="A1281" s="46"/>
      <c r="B1281" s="46"/>
      <c r="C1281" s="46"/>
      <c r="D1281" s="46"/>
      <c r="E1281" s="98"/>
      <c r="F1281" s="46"/>
      <c r="G1281" s="46"/>
      <c r="H1281" s="98"/>
    </row>
    <row r="1282" spans="1:8" ht="15.75">
      <c r="A1282" s="46"/>
      <c r="B1282" s="46"/>
      <c r="C1282" s="46"/>
      <c r="D1282" s="46"/>
      <c r="E1282" s="98"/>
      <c r="F1282" s="46"/>
      <c r="G1282" s="46"/>
      <c r="H1282" s="98"/>
    </row>
    <row r="1283" spans="1:8" ht="15.75">
      <c r="A1283" s="46"/>
      <c r="B1283" s="46"/>
      <c r="C1283" s="46"/>
      <c r="D1283" s="46"/>
      <c r="E1283" s="98"/>
      <c r="F1283" s="46"/>
      <c r="G1283" s="46"/>
      <c r="H1283" s="98"/>
    </row>
    <row r="1284" spans="1:8" ht="15.75">
      <c r="A1284" s="46"/>
      <c r="B1284" s="46"/>
      <c r="C1284" s="46"/>
      <c r="D1284" s="46"/>
      <c r="E1284" s="98"/>
      <c r="F1284" s="46"/>
      <c r="G1284" s="46"/>
      <c r="H1284" s="98"/>
    </row>
    <row r="1285" spans="1:8" ht="15.75">
      <c r="A1285" s="46"/>
      <c r="B1285" s="46"/>
      <c r="C1285" s="46"/>
      <c r="D1285" s="46"/>
      <c r="E1285" s="98"/>
      <c r="F1285" s="46"/>
      <c r="G1285" s="46"/>
      <c r="H1285" s="98"/>
    </row>
    <row r="1286" spans="1:8" ht="15.75">
      <c r="A1286" s="46"/>
      <c r="B1286" s="46"/>
      <c r="C1286" s="46"/>
      <c r="D1286" s="46"/>
      <c r="E1286" s="98"/>
      <c r="F1286" s="46"/>
      <c r="G1286" s="46"/>
      <c r="H1286" s="98"/>
    </row>
    <row r="1287" spans="1:8" ht="15.75">
      <c r="A1287" s="46"/>
      <c r="B1287" s="46"/>
      <c r="C1287" s="46"/>
      <c r="D1287" s="46"/>
      <c r="E1287" s="98"/>
      <c r="F1287" s="46"/>
      <c r="G1287" s="46"/>
      <c r="H1287" s="98"/>
    </row>
    <row r="1288" spans="1:8" ht="15.75">
      <c r="A1288" s="46"/>
      <c r="B1288" s="46"/>
      <c r="C1288" s="46"/>
      <c r="D1288" s="46"/>
      <c r="E1288" s="98"/>
      <c r="F1288" s="46"/>
      <c r="G1288" s="46"/>
      <c r="H1288" s="98"/>
    </row>
    <row r="1289" spans="1:8" ht="15.75">
      <c r="A1289" s="46"/>
      <c r="B1289" s="46"/>
      <c r="C1289" s="46"/>
      <c r="D1289" s="46"/>
      <c r="E1289" s="98"/>
      <c r="F1289" s="46"/>
      <c r="G1289" s="46"/>
      <c r="H1289" s="98"/>
    </row>
    <row r="1290" spans="1:8" ht="15.75">
      <c r="A1290" s="46"/>
      <c r="B1290" s="46"/>
      <c r="C1290" s="46"/>
      <c r="D1290" s="46"/>
      <c r="E1290" s="98"/>
      <c r="F1290" s="46"/>
      <c r="G1290" s="46"/>
      <c r="H1290" s="98"/>
    </row>
    <row r="1291" spans="1:8" ht="15.75">
      <c r="A1291" s="46"/>
      <c r="B1291" s="46"/>
      <c r="C1291" s="46"/>
      <c r="D1291" s="46"/>
      <c r="E1291" s="98"/>
      <c r="F1291" s="46"/>
      <c r="G1291" s="46"/>
      <c r="H1291" s="98"/>
    </row>
    <row r="1292" spans="1:8" ht="15.75">
      <c r="A1292" s="46"/>
      <c r="B1292" s="46"/>
      <c r="C1292" s="46"/>
      <c r="D1292" s="46"/>
      <c r="E1292" s="98"/>
      <c r="F1292" s="46"/>
      <c r="G1292" s="46"/>
      <c r="H1292" s="98"/>
    </row>
    <row r="1293" spans="1:8" ht="15.75">
      <c r="A1293" s="46"/>
      <c r="B1293" s="46"/>
      <c r="C1293" s="46"/>
      <c r="D1293" s="46"/>
      <c r="E1293" s="98"/>
      <c r="F1293" s="46"/>
      <c r="G1293" s="46"/>
      <c r="H1293" s="98"/>
    </row>
    <row r="1294" spans="1:8" ht="15.75">
      <c r="A1294" s="46"/>
      <c r="B1294" s="46"/>
      <c r="C1294" s="46"/>
      <c r="D1294" s="46"/>
      <c r="E1294" s="98"/>
      <c r="F1294" s="46"/>
      <c r="G1294" s="46"/>
      <c r="H1294" s="98"/>
    </row>
    <row r="1295" spans="1:8" ht="15.75">
      <c r="A1295" s="46"/>
      <c r="B1295" s="46"/>
      <c r="C1295" s="46"/>
      <c r="D1295" s="46"/>
      <c r="E1295" s="98"/>
      <c r="F1295" s="46"/>
      <c r="G1295" s="46"/>
      <c r="H1295" s="98"/>
    </row>
    <row r="1296" spans="1:8" ht="15.75">
      <c r="A1296" s="46"/>
      <c r="B1296" s="46"/>
      <c r="C1296" s="46"/>
      <c r="D1296" s="46"/>
      <c r="E1296" s="98"/>
      <c r="F1296" s="46"/>
      <c r="G1296" s="46"/>
      <c r="H1296" s="98"/>
    </row>
    <row r="1297" spans="1:8" ht="15.75">
      <c r="A1297" s="46"/>
      <c r="B1297" s="46"/>
      <c r="C1297" s="46"/>
      <c r="D1297" s="46"/>
      <c r="E1297" s="98"/>
      <c r="F1297" s="46"/>
      <c r="G1297" s="46"/>
      <c r="H1297" s="98"/>
    </row>
    <row r="1298" spans="1:8" ht="15.75">
      <c r="A1298" s="46"/>
      <c r="B1298" s="46"/>
      <c r="C1298" s="46"/>
      <c r="D1298" s="46"/>
      <c r="E1298" s="98"/>
      <c r="F1298" s="46"/>
      <c r="G1298" s="46"/>
      <c r="H1298" s="98"/>
    </row>
    <row r="1299" spans="1:8" ht="15.75">
      <c r="A1299" s="46"/>
      <c r="B1299" s="46"/>
      <c r="C1299" s="46"/>
      <c r="D1299" s="46"/>
      <c r="E1299" s="98"/>
      <c r="F1299" s="46"/>
      <c r="G1299" s="46"/>
      <c r="H1299" s="98"/>
    </row>
    <row r="1300" spans="1:8" ht="15.75">
      <c r="A1300" s="46"/>
      <c r="B1300" s="46"/>
      <c r="C1300" s="46"/>
      <c r="D1300" s="46"/>
      <c r="E1300" s="98"/>
      <c r="F1300" s="46"/>
      <c r="G1300" s="46"/>
      <c r="H1300" s="98"/>
    </row>
    <row r="1301" spans="1:8" ht="15.75">
      <c r="A1301" s="46"/>
      <c r="B1301" s="46"/>
      <c r="C1301" s="46"/>
      <c r="D1301" s="46"/>
      <c r="E1301" s="98"/>
      <c r="F1301" s="46"/>
      <c r="G1301" s="46"/>
      <c r="H1301" s="98"/>
    </row>
    <row r="1302" spans="1:8" ht="15.75">
      <c r="A1302" s="46"/>
      <c r="B1302" s="46"/>
      <c r="C1302" s="46"/>
      <c r="D1302" s="46"/>
      <c r="E1302" s="98"/>
      <c r="F1302" s="46"/>
      <c r="G1302" s="46"/>
      <c r="H1302" s="98"/>
    </row>
    <row r="1303" spans="1:8" ht="15.75">
      <c r="A1303" s="46"/>
      <c r="B1303" s="46"/>
      <c r="C1303" s="46"/>
      <c r="D1303" s="46"/>
      <c r="E1303" s="98"/>
      <c r="F1303" s="46"/>
      <c r="G1303" s="46"/>
      <c r="H1303" s="98"/>
    </row>
    <row r="1304" spans="1:8" ht="15.75">
      <c r="A1304" s="46"/>
      <c r="B1304" s="46"/>
      <c r="C1304" s="46"/>
      <c r="D1304" s="46"/>
      <c r="E1304" s="98"/>
      <c r="F1304" s="46"/>
      <c r="G1304" s="46"/>
      <c r="H1304" s="98"/>
    </row>
    <row r="1305" spans="1:8" ht="15.75">
      <c r="A1305" s="46"/>
      <c r="B1305" s="46"/>
      <c r="C1305" s="46"/>
      <c r="D1305" s="46"/>
      <c r="E1305" s="98"/>
      <c r="F1305" s="46"/>
      <c r="G1305" s="46"/>
      <c r="H1305" s="98"/>
    </row>
    <row r="1306" spans="1:8" ht="15.75">
      <c r="A1306" s="46"/>
      <c r="B1306" s="46"/>
      <c r="C1306" s="46"/>
      <c r="D1306" s="46"/>
      <c r="E1306" s="98"/>
      <c r="F1306" s="46"/>
      <c r="G1306" s="46"/>
      <c r="H1306" s="98"/>
    </row>
    <row r="1307" spans="1:8" ht="15.75">
      <c r="A1307" s="46"/>
      <c r="B1307" s="46"/>
      <c r="C1307" s="46"/>
      <c r="D1307" s="46"/>
      <c r="E1307" s="98"/>
      <c r="F1307" s="46"/>
      <c r="G1307" s="46"/>
      <c r="H1307" s="98"/>
    </row>
    <row r="1308" spans="1:8" ht="15.75">
      <c r="A1308" s="46"/>
      <c r="B1308" s="46"/>
      <c r="C1308" s="46"/>
      <c r="D1308" s="46"/>
      <c r="E1308" s="98"/>
      <c r="F1308" s="46"/>
      <c r="G1308" s="46"/>
      <c r="H1308" s="98"/>
    </row>
    <row r="1309" spans="1:8" ht="15.75">
      <c r="A1309" s="46"/>
      <c r="B1309" s="46"/>
      <c r="C1309" s="46"/>
      <c r="D1309" s="46"/>
      <c r="E1309" s="98"/>
      <c r="F1309" s="46"/>
      <c r="G1309" s="46"/>
      <c r="H1309" s="98"/>
    </row>
    <row r="1310" spans="1:8" ht="15.75">
      <c r="A1310" s="46"/>
      <c r="B1310" s="46"/>
      <c r="C1310" s="46"/>
      <c r="D1310" s="46"/>
      <c r="E1310" s="98"/>
      <c r="F1310" s="46"/>
      <c r="G1310" s="46"/>
      <c r="H1310" s="98"/>
    </row>
    <row r="1311" spans="1:8" ht="15.75">
      <c r="A1311" s="46"/>
      <c r="B1311" s="46"/>
      <c r="C1311" s="46"/>
      <c r="D1311" s="46"/>
      <c r="E1311" s="98"/>
      <c r="F1311" s="46"/>
      <c r="G1311" s="46"/>
      <c r="H1311" s="98"/>
    </row>
    <row r="1312" spans="1:8" ht="15.75">
      <c r="A1312" s="46"/>
      <c r="B1312" s="46"/>
      <c r="C1312" s="46"/>
      <c r="D1312" s="46"/>
      <c r="E1312" s="98"/>
      <c r="F1312" s="46"/>
      <c r="G1312" s="46"/>
      <c r="H1312" s="98"/>
    </row>
    <row r="1313" spans="1:8" ht="15.75">
      <c r="A1313" s="46"/>
      <c r="B1313" s="46"/>
      <c r="C1313" s="46"/>
      <c r="D1313" s="46"/>
      <c r="E1313" s="98"/>
      <c r="F1313" s="46"/>
      <c r="G1313" s="46"/>
      <c r="H1313" s="98"/>
    </row>
    <row r="1314" spans="1:8" ht="15.75">
      <c r="A1314" s="46"/>
      <c r="B1314" s="46"/>
      <c r="C1314" s="46"/>
      <c r="D1314" s="46"/>
      <c r="E1314" s="98"/>
      <c r="F1314" s="46"/>
      <c r="G1314" s="46"/>
      <c r="H1314" s="98"/>
    </row>
    <row r="1315" spans="1:8" ht="15.75">
      <c r="A1315" s="46"/>
      <c r="B1315" s="46"/>
      <c r="C1315" s="46"/>
      <c r="D1315" s="46"/>
      <c r="E1315" s="98"/>
      <c r="F1315" s="46"/>
      <c r="G1315" s="46"/>
      <c r="H1315" s="98"/>
    </row>
    <row r="1316" spans="1:8" ht="15.75">
      <c r="A1316" s="46"/>
      <c r="B1316" s="46"/>
      <c r="C1316" s="46"/>
      <c r="D1316" s="46"/>
      <c r="E1316" s="98"/>
      <c r="F1316" s="46"/>
      <c r="G1316" s="46"/>
      <c r="H1316" s="98"/>
    </row>
    <row r="1317" spans="1:8" ht="15.75">
      <c r="A1317" s="46"/>
      <c r="B1317" s="46"/>
      <c r="C1317" s="46"/>
      <c r="D1317" s="46"/>
      <c r="E1317" s="98"/>
      <c r="F1317" s="46"/>
      <c r="G1317" s="46"/>
      <c r="H1317" s="98"/>
    </row>
    <row r="1318" spans="1:8" ht="15.75">
      <c r="A1318" s="46"/>
      <c r="B1318" s="46"/>
      <c r="C1318" s="46"/>
      <c r="D1318" s="46"/>
      <c r="E1318" s="98"/>
      <c r="F1318" s="46"/>
      <c r="G1318" s="46"/>
      <c r="H1318" s="98"/>
    </row>
    <row r="1319" spans="1:8" ht="15.75">
      <c r="A1319" s="46"/>
      <c r="B1319" s="46"/>
      <c r="C1319" s="46"/>
      <c r="D1319" s="46"/>
      <c r="E1319" s="98"/>
      <c r="F1319" s="46"/>
      <c r="G1319" s="46"/>
      <c r="H1319" s="98"/>
    </row>
    <row r="1320" spans="1:8" ht="15.75">
      <c r="A1320" s="46"/>
      <c r="B1320" s="46"/>
      <c r="C1320" s="46"/>
      <c r="D1320" s="46"/>
      <c r="E1320" s="98"/>
      <c r="F1320" s="46"/>
      <c r="G1320" s="46"/>
      <c r="H1320" s="98"/>
    </row>
    <row r="1321" spans="1:8" ht="15.75">
      <c r="A1321" s="46"/>
      <c r="B1321" s="46"/>
      <c r="C1321" s="46"/>
      <c r="D1321" s="46"/>
      <c r="E1321" s="98"/>
      <c r="F1321" s="46"/>
      <c r="G1321" s="46"/>
      <c r="H1321" s="98"/>
    </row>
    <row r="1322" spans="1:8" ht="15.75">
      <c r="A1322" s="46"/>
      <c r="B1322" s="46"/>
      <c r="C1322" s="46"/>
      <c r="D1322" s="46"/>
      <c r="E1322" s="98"/>
      <c r="F1322" s="46"/>
      <c r="G1322" s="46"/>
      <c r="H1322" s="98"/>
    </row>
    <row r="1323" spans="1:8" ht="15.75">
      <c r="A1323" s="46"/>
      <c r="B1323" s="46"/>
      <c r="C1323" s="46"/>
      <c r="D1323" s="46"/>
      <c r="E1323" s="98"/>
      <c r="F1323" s="46"/>
      <c r="G1323" s="46"/>
      <c r="H1323" s="98"/>
    </row>
    <row r="1324" spans="1:8" ht="15.75">
      <c r="A1324" s="46"/>
      <c r="B1324" s="46"/>
      <c r="C1324" s="46"/>
      <c r="D1324" s="46"/>
      <c r="E1324" s="98"/>
      <c r="F1324" s="46"/>
      <c r="G1324" s="46"/>
      <c r="H1324" s="98"/>
    </row>
    <row r="1325" spans="1:8" ht="15.75">
      <c r="A1325" s="46"/>
      <c r="B1325" s="46"/>
      <c r="C1325" s="46"/>
      <c r="D1325" s="46"/>
      <c r="E1325" s="98"/>
      <c r="F1325" s="46"/>
      <c r="G1325" s="46"/>
      <c r="H1325" s="98"/>
    </row>
    <row r="1326" spans="1:8" ht="15.75">
      <c r="A1326" s="46"/>
      <c r="B1326" s="46"/>
      <c r="C1326" s="46"/>
      <c r="D1326" s="46"/>
      <c r="E1326" s="98"/>
      <c r="F1326" s="46"/>
      <c r="G1326" s="46"/>
      <c r="H1326" s="98"/>
    </row>
    <row r="1327" spans="1:8" ht="15.75">
      <c r="A1327" s="46"/>
      <c r="B1327" s="46"/>
      <c r="C1327" s="46"/>
      <c r="D1327" s="46"/>
      <c r="E1327" s="98"/>
      <c r="F1327" s="46"/>
      <c r="G1327" s="46"/>
      <c r="H1327" s="98"/>
    </row>
    <row r="1328" spans="1:8" ht="15.75">
      <c r="A1328" s="46"/>
      <c r="B1328" s="46"/>
      <c r="C1328" s="46"/>
      <c r="D1328" s="46"/>
      <c r="E1328" s="98"/>
      <c r="F1328" s="46"/>
      <c r="G1328" s="46"/>
      <c r="H1328" s="98"/>
    </row>
    <row r="1329" spans="1:8" ht="15.75">
      <c r="A1329" s="46"/>
      <c r="B1329" s="46"/>
      <c r="C1329" s="46"/>
      <c r="D1329" s="46"/>
      <c r="E1329" s="98"/>
      <c r="F1329" s="46"/>
      <c r="G1329" s="46"/>
      <c r="H1329" s="98"/>
    </row>
    <row r="1330" spans="1:8" ht="15.75">
      <c r="A1330" s="46"/>
      <c r="B1330" s="46"/>
      <c r="C1330" s="46"/>
      <c r="D1330" s="46"/>
      <c r="E1330" s="98"/>
      <c r="F1330" s="46"/>
      <c r="G1330" s="46"/>
      <c r="H1330" s="98"/>
    </row>
    <row r="1331" spans="1:8" ht="15.75">
      <c r="A1331" s="46"/>
      <c r="B1331" s="46"/>
      <c r="C1331" s="46"/>
      <c r="D1331" s="46"/>
      <c r="E1331" s="98"/>
      <c r="F1331" s="46"/>
      <c r="G1331" s="46"/>
      <c r="H1331" s="98"/>
    </row>
    <row r="1332" spans="1:8" ht="15.75">
      <c r="A1332" s="46"/>
      <c r="B1332" s="46"/>
      <c r="C1332" s="46"/>
      <c r="D1332" s="46"/>
      <c r="E1332" s="98"/>
      <c r="F1332" s="46"/>
      <c r="G1332" s="46"/>
      <c r="H1332" s="98"/>
    </row>
    <row r="1333" spans="1:8" ht="15.75">
      <c r="A1333" s="46"/>
      <c r="B1333" s="46"/>
      <c r="C1333" s="46"/>
      <c r="D1333" s="46"/>
      <c r="E1333" s="98"/>
      <c r="F1333" s="46"/>
      <c r="G1333" s="46"/>
      <c r="H1333" s="98"/>
    </row>
    <row r="1334" spans="1:8" ht="15.75">
      <c r="A1334" s="46"/>
      <c r="B1334" s="46"/>
      <c r="C1334" s="46"/>
      <c r="D1334" s="46"/>
      <c r="E1334" s="98"/>
      <c r="F1334" s="46"/>
      <c r="G1334" s="46"/>
      <c r="H1334" s="98"/>
    </row>
    <row r="1335" spans="1:8" ht="15.75">
      <c r="A1335" s="46"/>
      <c r="B1335" s="46"/>
      <c r="C1335" s="46"/>
      <c r="D1335" s="46"/>
      <c r="E1335" s="98"/>
      <c r="F1335" s="46"/>
      <c r="G1335" s="46"/>
      <c r="H1335" s="98"/>
    </row>
    <row r="1336" spans="1:8" ht="15.75">
      <c r="A1336" s="46"/>
      <c r="B1336" s="46"/>
      <c r="C1336" s="46"/>
      <c r="D1336" s="46"/>
      <c r="E1336" s="98"/>
      <c r="F1336" s="46"/>
      <c r="G1336" s="46"/>
      <c r="H1336" s="98"/>
    </row>
    <row r="1337" spans="1:8" ht="15.75">
      <c r="A1337" s="46"/>
      <c r="B1337" s="46"/>
      <c r="C1337" s="46"/>
      <c r="D1337" s="46"/>
      <c r="E1337" s="98"/>
      <c r="F1337" s="46"/>
      <c r="G1337" s="46"/>
      <c r="H1337" s="98"/>
    </row>
    <row r="1338" spans="1:8" ht="15.75">
      <c r="A1338" s="46"/>
      <c r="B1338" s="46"/>
      <c r="C1338" s="46"/>
      <c r="D1338" s="46"/>
      <c r="E1338" s="98"/>
      <c r="F1338" s="46"/>
      <c r="G1338" s="46"/>
      <c r="H1338" s="98"/>
    </row>
    <row r="1339" spans="1:8" ht="15.75">
      <c r="A1339" s="46"/>
      <c r="B1339" s="46"/>
      <c r="C1339" s="46"/>
      <c r="D1339" s="46"/>
      <c r="E1339" s="98"/>
      <c r="F1339" s="46"/>
      <c r="G1339" s="46"/>
      <c r="H1339" s="98"/>
    </row>
    <row r="1340" spans="1:8" ht="15.75">
      <c r="A1340" s="46"/>
      <c r="B1340" s="46"/>
      <c r="C1340" s="46"/>
      <c r="D1340" s="46"/>
      <c r="E1340" s="98"/>
      <c r="F1340" s="46"/>
      <c r="G1340" s="46"/>
      <c r="H1340" s="98"/>
    </row>
    <row r="1341" spans="1:8" ht="15.75">
      <c r="A1341" s="46"/>
      <c r="B1341" s="46"/>
      <c r="C1341" s="46"/>
      <c r="D1341" s="46"/>
      <c r="E1341" s="98"/>
      <c r="F1341" s="46"/>
      <c r="G1341" s="46"/>
      <c r="H1341" s="98"/>
    </row>
    <row r="1342" spans="1:8" ht="15.75">
      <c r="A1342" s="46"/>
      <c r="B1342" s="46"/>
      <c r="C1342" s="46"/>
      <c r="D1342" s="46"/>
      <c r="E1342" s="98"/>
      <c r="F1342" s="46"/>
      <c r="G1342" s="46"/>
      <c r="H1342" s="98"/>
    </row>
    <row r="1343" spans="1:8" ht="15.75">
      <c r="A1343" s="46"/>
      <c r="B1343" s="46"/>
      <c r="C1343" s="46"/>
      <c r="D1343" s="46"/>
      <c r="E1343" s="98"/>
      <c r="F1343" s="46"/>
      <c r="G1343" s="46"/>
      <c r="H1343" s="98"/>
    </row>
    <row r="1344" spans="1:8" ht="15.75">
      <c r="A1344" s="46"/>
      <c r="B1344" s="46"/>
      <c r="C1344" s="46"/>
      <c r="D1344" s="46"/>
      <c r="E1344" s="98"/>
      <c r="F1344" s="46"/>
      <c r="G1344" s="46"/>
      <c r="H1344" s="98"/>
    </row>
    <row r="1345" spans="1:8" ht="15.75">
      <c r="A1345" s="46"/>
      <c r="B1345" s="46"/>
      <c r="C1345" s="46"/>
      <c r="D1345" s="46"/>
      <c r="E1345" s="98"/>
      <c r="F1345" s="46"/>
      <c r="G1345" s="46"/>
      <c r="H1345" s="98"/>
    </row>
    <row r="1346" spans="1:8" ht="15.75">
      <c r="A1346" s="46"/>
      <c r="B1346" s="46"/>
      <c r="C1346" s="46"/>
      <c r="D1346" s="46"/>
      <c r="E1346" s="98"/>
      <c r="F1346" s="46"/>
      <c r="G1346" s="46"/>
      <c r="H1346" s="98"/>
    </row>
    <row r="1347" spans="1:8" ht="15.75">
      <c r="A1347" s="46"/>
      <c r="B1347" s="46"/>
      <c r="C1347" s="46"/>
      <c r="D1347" s="46"/>
      <c r="E1347" s="98"/>
      <c r="F1347" s="46"/>
      <c r="G1347" s="46"/>
      <c r="H1347" s="98"/>
    </row>
    <row r="1348" spans="1:8" ht="15.75">
      <c r="A1348" s="46"/>
      <c r="B1348" s="46"/>
      <c r="C1348" s="46"/>
      <c r="D1348" s="46"/>
      <c r="E1348" s="98"/>
      <c r="F1348" s="46"/>
      <c r="G1348" s="46"/>
      <c r="H1348" s="98"/>
    </row>
    <row r="1349" spans="1:8" ht="15.75">
      <c r="A1349" s="46"/>
      <c r="B1349" s="46"/>
      <c r="C1349" s="46"/>
      <c r="D1349" s="46"/>
      <c r="E1349" s="98"/>
      <c r="F1349" s="46"/>
      <c r="G1349" s="46"/>
      <c r="H1349" s="98"/>
    </row>
    <row r="1350" spans="1:8" ht="15.75">
      <c r="A1350" s="46"/>
      <c r="B1350" s="46"/>
      <c r="C1350" s="46"/>
      <c r="D1350" s="46"/>
      <c r="E1350" s="98"/>
      <c r="F1350" s="46"/>
      <c r="G1350" s="46"/>
      <c r="H1350" s="98"/>
    </row>
    <row r="1351" spans="1:8" ht="15.75">
      <c r="A1351" s="46"/>
      <c r="B1351" s="46"/>
      <c r="C1351" s="46"/>
      <c r="D1351" s="46"/>
      <c r="E1351" s="98"/>
      <c r="F1351" s="46"/>
      <c r="G1351" s="46"/>
      <c r="H1351" s="98"/>
    </row>
    <row r="1352" spans="1:8" ht="15.75">
      <c r="A1352" s="46"/>
      <c r="B1352" s="46"/>
      <c r="C1352" s="46"/>
      <c r="D1352" s="46"/>
      <c r="E1352" s="98"/>
      <c r="F1352" s="46"/>
      <c r="G1352" s="46"/>
      <c r="H1352" s="98"/>
    </row>
    <row r="1353" spans="1:8" ht="15.75">
      <c r="A1353" s="46"/>
      <c r="B1353" s="46"/>
      <c r="C1353" s="46"/>
      <c r="D1353" s="46"/>
      <c r="E1353" s="98"/>
      <c r="F1353" s="46"/>
      <c r="G1353" s="46"/>
      <c r="H1353" s="98"/>
    </row>
    <row r="1354" spans="1:8" ht="15.75">
      <c r="A1354" s="46"/>
      <c r="B1354" s="46"/>
      <c r="C1354" s="46"/>
      <c r="D1354" s="46"/>
      <c r="E1354" s="98"/>
      <c r="F1354" s="46"/>
      <c r="G1354" s="46"/>
      <c r="H1354" s="98"/>
    </row>
    <row r="1355" spans="1:8" ht="15.75">
      <c r="A1355" s="46"/>
      <c r="B1355" s="46"/>
      <c r="C1355" s="46"/>
      <c r="D1355" s="46"/>
      <c r="E1355" s="98"/>
      <c r="F1355" s="46"/>
      <c r="G1355" s="46"/>
      <c r="H1355" s="98"/>
    </row>
    <row r="1356" spans="1:8" ht="15.75">
      <c r="A1356" s="46"/>
      <c r="B1356" s="46"/>
      <c r="C1356" s="46"/>
      <c r="D1356" s="46"/>
      <c r="E1356" s="98"/>
      <c r="F1356" s="46"/>
      <c r="G1356" s="46"/>
      <c r="H1356" s="98"/>
    </row>
    <row r="1357" spans="1:8" ht="15.75">
      <c r="A1357" s="46"/>
      <c r="B1357" s="46"/>
      <c r="C1357" s="46"/>
      <c r="D1357" s="46"/>
      <c r="E1357" s="98"/>
      <c r="F1357" s="46"/>
      <c r="G1357" s="46"/>
      <c r="H1357" s="98"/>
    </row>
    <row r="1358" spans="1:8" ht="15.75">
      <c r="A1358" s="46"/>
      <c r="B1358" s="46"/>
      <c r="C1358" s="46"/>
      <c r="D1358" s="46"/>
      <c r="E1358" s="98"/>
      <c r="F1358" s="46"/>
      <c r="G1358" s="46"/>
      <c r="H1358" s="98"/>
    </row>
    <row r="1359" spans="1:8" ht="15.75">
      <c r="A1359" s="46"/>
      <c r="B1359" s="46"/>
      <c r="C1359" s="46"/>
      <c r="D1359" s="46"/>
      <c r="E1359" s="98"/>
      <c r="F1359" s="46"/>
      <c r="G1359" s="46"/>
      <c r="H1359" s="98"/>
    </row>
    <row r="1360" spans="1:8" ht="15.75">
      <c r="A1360" s="46"/>
      <c r="B1360" s="46"/>
      <c r="C1360" s="46"/>
      <c r="D1360" s="46"/>
      <c r="E1360" s="98"/>
      <c r="F1360" s="46"/>
      <c r="G1360" s="46"/>
      <c r="H1360" s="98"/>
    </row>
    <row r="1361" spans="1:8" ht="15.75">
      <c r="A1361" s="46"/>
      <c r="B1361" s="46"/>
      <c r="C1361" s="46"/>
      <c r="D1361" s="46"/>
      <c r="E1361" s="98"/>
      <c r="F1361" s="46"/>
      <c r="G1361" s="46"/>
      <c r="H1361" s="98"/>
    </row>
    <row r="1362" spans="1:8" ht="15.75">
      <c r="A1362" s="46"/>
      <c r="B1362" s="46"/>
      <c r="C1362" s="46"/>
      <c r="D1362" s="46"/>
      <c r="E1362" s="98"/>
      <c r="F1362" s="46"/>
      <c r="G1362" s="46"/>
      <c r="H1362" s="98"/>
    </row>
    <row r="1363" spans="1:8" ht="15.75">
      <c r="A1363" s="46"/>
      <c r="B1363" s="46"/>
      <c r="C1363" s="46"/>
      <c r="D1363" s="46"/>
      <c r="E1363" s="98"/>
      <c r="F1363" s="46"/>
      <c r="G1363" s="46"/>
      <c r="H1363" s="98"/>
    </row>
    <row r="1364" spans="1:8" ht="15.75">
      <c r="A1364" s="46"/>
      <c r="B1364" s="46"/>
      <c r="C1364" s="46"/>
      <c r="D1364" s="46"/>
      <c r="E1364" s="98"/>
      <c r="F1364" s="46"/>
      <c r="G1364" s="46"/>
      <c r="H1364" s="98"/>
    </row>
    <row r="1365" spans="1:8" ht="15.75">
      <c r="A1365" s="46"/>
      <c r="B1365" s="46"/>
      <c r="C1365" s="46"/>
      <c r="D1365" s="46"/>
      <c r="E1365" s="98"/>
      <c r="F1365" s="46"/>
      <c r="G1365" s="46"/>
      <c r="H1365" s="98"/>
    </row>
    <row r="1366" spans="1:8" ht="15.75">
      <c r="A1366" s="46"/>
      <c r="B1366" s="46"/>
      <c r="C1366" s="46"/>
      <c r="D1366" s="46"/>
      <c r="E1366" s="98"/>
      <c r="F1366" s="46"/>
      <c r="G1366" s="46"/>
      <c r="H1366" s="98"/>
    </row>
    <row r="1367" spans="1:8" ht="15.75">
      <c r="A1367" s="46"/>
      <c r="B1367" s="46"/>
      <c r="C1367" s="46"/>
      <c r="D1367" s="46"/>
      <c r="E1367" s="98"/>
      <c r="F1367" s="46"/>
      <c r="G1367" s="46"/>
      <c r="H1367" s="98"/>
    </row>
    <row r="1368" spans="1:8" ht="15.75">
      <c r="A1368" s="46"/>
      <c r="B1368" s="46"/>
      <c r="C1368" s="46"/>
      <c r="D1368" s="46"/>
      <c r="E1368" s="98"/>
      <c r="F1368" s="46"/>
      <c r="G1368" s="46"/>
      <c r="H1368" s="98"/>
    </row>
    <row r="1369" spans="1:8" ht="15.75">
      <c r="A1369" s="46"/>
      <c r="B1369" s="46"/>
      <c r="C1369" s="46"/>
      <c r="D1369" s="46"/>
      <c r="E1369" s="98"/>
      <c r="F1369" s="46"/>
      <c r="G1369" s="46"/>
      <c r="H1369" s="98"/>
    </row>
    <row r="1370" spans="1:8" ht="15.75">
      <c r="A1370" s="46"/>
      <c r="B1370" s="46"/>
      <c r="C1370" s="46"/>
      <c r="D1370" s="46"/>
      <c r="E1370" s="98"/>
      <c r="F1370" s="46"/>
      <c r="G1370" s="46"/>
      <c r="H1370" s="98"/>
    </row>
    <row r="1371" spans="1:8" ht="15.75">
      <c r="A1371" s="46"/>
      <c r="B1371" s="46"/>
      <c r="C1371" s="46"/>
      <c r="D1371" s="46"/>
      <c r="E1371" s="98"/>
      <c r="F1371" s="46"/>
      <c r="G1371" s="46"/>
      <c r="H1371" s="98"/>
    </row>
    <row r="1372" spans="1:8" ht="15.75">
      <c r="A1372" s="46"/>
      <c r="B1372" s="46"/>
      <c r="C1372" s="46"/>
      <c r="D1372" s="46"/>
      <c r="E1372" s="98"/>
      <c r="F1372" s="46"/>
      <c r="G1372" s="46"/>
      <c r="H1372" s="98"/>
    </row>
    <row r="1373" spans="1:8" ht="15.75">
      <c r="A1373" s="46"/>
      <c r="B1373" s="46"/>
      <c r="C1373" s="46"/>
      <c r="D1373" s="46"/>
      <c r="E1373" s="98"/>
      <c r="F1373" s="46"/>
      <c r="G1373" s="46"/>
      <c r="H1373" s="98"/>
    </row>
    <row r="1374" spans="1:8" ht="15.75">
      <c r="A1374" s="46"/>
      <c r="B1374" s="46"/>
      <c r="C1374" s="46"/>
      <c r="D1374" s="46"/>
      <c r="E1374" s="98"/>
      <c r="F1374" s="46"/>
      <c r="G1374" s="46"/>
      <c r="H1374" s="98"/>
    </row>
    <row r="1375" spans="1:8" ht="15.75">
      <c r="A1375" s="46"/>
      <c r="B1375" s="46"/>
      <c r="C1375" s="46"/>
      <c r="D1375" s="46"/>
      <c r="E1375" s="98"/>
      <c r="F1375" s="46"/>
      <c r="G1375" s="46"/>
      <c r="H1375" s="98"/>
    </row>
    <row r="1376" spans="1:8" ht="15.75">
      <c r="A1376" s="46"/>
      <c r="B1376" s="46"/>
      <c r="C1376" s="46"/>
      <c r="D1376" s="46"/>
      <c r="E1376" s="98"/>
      <c r="F1376" s="46"/>
      <c r="G1376" s="46"/>
      <c r="H1376" s="98"/>
    </row>
    <row r="1377" spans="1:8" ht="15.75">
      <c r="A1377" s="46"/>
      <c r="B1377" s="46"/>
      <c r="C1377" s="46"/>
      <c r="D1377" s="46"/>
      <c r="E1377" s="98"/>
      <c r="F1377" s="46"/>
      <c r="G1377" s="46"/>
      <c r="H1377" s="98"/>
    </row>
    <row r="1378" spans="1:8" ht="15.75">
      <c r="A1378" s="46"/>
      <c r="B1378" s="46"/>
      <c r="C1378" s="46"/>
      <c r="D1378" s="46"/>
      <c r="E1378" s="98"/>
      <c r="F1378" s="46"/>
      <c r="G1378" s="46"/>
      <c r="H1378" s="98"/>
    </row>
    <row r="1379" spans="1:8" ht="15.75">
      <c r="A1379" s="46"/>
      <c r="B1379" s="46"/>
      <c r="C1379" s="46"/>
      <c r="D1379" s="46"/>
      <c r="E1379" s="98"/>
      <c r="F1379" s="46"/>
      <c r="G1379" s="46"/>
      <c r="H1379" s="98"/>
    </row>
    <row r="1380" spans="1:8" ht="15.75">
      <c r="A1380" s="46"/>
      <c r="B1380" s="46"/>
      <c r="C1380" s="46"/>
      <c r="D1380" s="46"/>
      <c r="E1380" s="98"/>
      <c r="F1380" s="46"/>
      <c r="G1380" s="46"/>
      <c r="H1380" s="98"/>
    </row>
    <row r="1381" spans="1:8" ht="15.75">
      <c r="A1381" s="46"/>
      <c r="B1381" s="46"/>
      <c r="C1381" s="46"/>
      <c r="D1381" s="46"/>
      <c r="E1381" s="98"/>
      <c r="F1381" s="46"/>
      <c r="G1381" s="46"/>
      <c r="H1381" s="98"/>
    </row>
    <row r="1382" spans="1:8" ht="15.75">
      <c r="A1382" s="46"/>
      <c r="B1382" s="46"/>
      <c r="C1382" s="46"/>
      <c r="D1382" s="46"/>
      <c r="E1382" s="98"/>
      <c r="F1382" s="46"/>
      <c r="G1382" s="46"/>
      <c r="H1382" s="98"/>
    </row>
    <row r="1383" spans="1:8" ht="15.75">
      <c r="A1383" s="46"/>
      <c r="B1383" s="46"/>
      <c r="C1383" s="46"/>
      <c r="D1383" s="46"/>
      <c r="E1383" s="98"/>
      <c r="F1383" s="46"/>
      <c r="G1383" s="46"/>
      <c r="H1383" s="98"/>
    </row>
    <row r="1384" spans="1:8" ht="15.75">
      <c r="A1384" s="46"/>
      <c r="B1384" s="46"/>
      <c r="C1384" s="46"/>
      <c r="D1384" s="46"/>
      <c r="E1384" s="98"/>
      <c r="F1384" s="46"/>
      <c r="G1384" s="46"/>
      <c r="H1384" s="98"/>
    </row>
    <row r="1385" spans="1:8" ht="15.75">
      <c r="A1385" s="46"/>
      <c r="B1385" s="46"/>
      <c r="C1385" s="46"/>
      <c r="D1385" s="46"/>
      <c r="E1385" s="98"/>
      <c r="F1385" s="46"/>
      <c r="G1385" s="46"/>
      <c r="H1385" s="98"/>
    </row>
    <row r="1386" spans="1:8" ht="15.75">
      <c r="A1386" s="46"/>
      <c r="B1386" s="46"/>
      <c r="C1386" s="46"/>
      <c r="D1386" s="46"/>
      <c r="E1386" s="98"/>
      <c r="F1386" s="46"/>
      <c r="G1386" s="46"/>
      <c r="H1386" s="98"/>
    </row>
    <row r="1387" spans="1:8" ht="15.75">
      <c r="A1387" s="46"/>
      <c r="B1387" s="46"/>
      <c r="C1387" s="46"/>
      <c r="D1387" s="46"/>
      <c r="E1387" s="98"/>
      <c r="F1387" s="46"/>
      <c r="G1387" s="46"/>
      <c r="H1387" s="98"/>
    </row>
    <row r="1388" spans="1:8" ht="15.75">
      <c r="A1388" s="46"/>
      <c r="B1388" s="46"/>
      <c r="C1388" s="46"/>
      <c r="D1388" s="46"/>
      <c r="E1388" s="98"/>
      <c r="F1388" s="46"/>
      <c r="G1388" s="46"/>
      <c r="H1388" s="98"/>
    </row>
    <row r="1389" spans="1:8" ht="15.75">
      <c r="A1389" s="46"/>
      <c r="B1389" s="46"/>
      <c r="C1389" s="46"/>
      <c r="D1389" s="46"/>
      <c r="E1389" s="98"/>
      <c r="F1389" s="46"/>
      <c r="G1389" s="46"/>
      <c r="H1389" s="98"/>
    </row>
    <row r="1390" spans="1:8" ht="15.75">
      <c r="A1390" s="46"/>
      <c r="B1390" s="46"/>
      <c r="C1390" s="46"/>
      <c r="D1390" s="46"/>
      <c r="E1390" s="98"/>
      <c r="F1390" s="46"/>
      <c r="G1390" s="46"/>
      <c r="H1390" s="98"/>
    </row>
    <row r="1391" spans="1:8" ht="15.75">
      <c r="A1391" s="46"/>
      <c r="B1391" s="46"/>
      <c r="C1391" s="46"/>
      <c r="D1391" s="46"/>
      <c r="E1391" s="98"/>
      <c r="F1391" s="46"/>
      <c r="G1391" s="46"/>
      <c r="H1391" s="98"/>
    </row>
    <row r="1392" spans="1:8" ht="15.75">
      <c r="A1392" s="46"/>
      <c r="B1392" s="46"/>
      <c r="C1392" s="46"/>
      <c r="D1392" s="46"/>
      <c r="E1392" s="98"/>
      <c r="F1392" s="46"/>
      <c r="G1392" s="46"/>
      <c r="H1392" s="98"/>
    </row>
    <row r="1393" spans="1:8" ht="15.75">
      <c r="A1393" s="46"/>
      <c r="B1393" s="46"/>
      <c r="C1393" s="46"/>
      <c r="D1393" s="46"/>
      <c r="E1393" s="98"/>
      <c r="F1393" s="46"/>
      <c r="G1393" s="46"/>
      <c r="H1393" s="98"/>
    </row>
    <row r="1394" spans="1:8" ht="15.75">
      <c r="A1394" s="46"/>
      <c r="B1394" s="46"/>
      <c r="C1394" s="46"/>
      <c r="D1394" s="46"/>
      <c r="E1394" s="98"/>
      <c r="F1394" s="46"/>
      <c r="G1394" s="46"/>
      <c r="H1394" s="98"/>
    </row>
    <row r="1395" spans="1:8" ht="15.75">
      <c r="A1395" s="46"/>
      <c r="B1395" s="46"/>
      <c r="C1395" s="46"/>
      <c r="D1395" s="46"/>
      <c r="E1395" s="98"/>
      <c r="F1395" s="46"/>
      <c r="G1395" s="46"/>
      <c r="H1395" s="98"/>
    </row>
    <row r="1396" spans="1:8" ht="15.75">
      <c r="A1396" s="46"/>
      <c r="B1396" s="46"/>
      <c r="C1396" s="46"/>
      <c r="D1396" s="46"/>
      <c r="E1396" s="98"/>
      <c r="F1396" s="46"/>
      <c r="G1396" s="46"/>
      <c r="H1396" s="98"/>
    </row>
    <row r="1397" spans="1:8" ht="15.75">
      <c r="A1397" s="46"/>
      <c r="B1397" s="46"/>
      <c r="C1397" s="46"/>
      <c r="D1397" s="46"/>
      <c r="E1397" s="98"/>
      <c r="F1397" s="46"/>
      <c r="G1397" s="46"/>
      <c r="H1397" s="98"/>
    </row>
    <row r="1398" spans="1:8" ht="15.75">
      <c r="A1398" s="46"/>
      <c r="B1398" s="46"/>
      <c r="C1398" s="46"/>
      <c r="D1398" s="46"/>
      <c r="E1398" s="98"/>
      <c r="F1398" s="46"/>
      <c r="G1398" s="46"/>
      <c r="H1398" s="98"/>
    </row>
    <row r="1399" spans="1:8" ht="15.75">
      <c r="A1399" s="46"/>
      <c r="B1399" s="46"/>
      <c r="C1399" s="46"/>
      <c r="D1399" s="46"/>
      <c r="E1399" s="98"/>
      <c r="F1399" s="46"/>
      <c r="G1399" s="46"/>
      <c r="H1399" s="98"/>
    </row>
    <row r="1400" spans="1:8" ht="15.75">
      <c r="A1400" s="46"/>
      <c r="B1400" s="46"/>
      <c r="C1400" s="46"/>
      <c r="D1400" s="46"/>
      <c r="E1400" s="98"/>
      <c r="F1400" s="46"/>
      <c r="G1400" s="46"/>
      <c r="H1400" s="98"/>
    </row>
    <row r="1401" spans="1:8" ht="15.75">
      <c r="A1401" s="46"/>
      <c r="B1401" s="46"/>
      <c r="C1401" s="46"/>
      <c r="D1401" s="46"/>
      <c r="E1401" s="98"/>
      <c r="F1401" s="46"/>
      <c r="G1401" s="46"/>
      <c r="H1401" s="98"/>
    </row>
    <row r="1402" spans="1:8" ht="15.75">
      <c r="A1402" s="46"/>
      <c r="B1402" s="46"/>
      <c r="C1402" s="46"/>
      <c r="D1402" s="46"/>
      <c r="E1402" s="98"/>
      <c r="F1402" s="46"/>
      <c r="G1402" s="46"/>
      <c r="H1402" s="98"/>
    </row>
    <row r="1403" spans="1:8" ht="15.75">
      <c r="A1403" s="46"/>
      <c r="B1403" s="46"/>
      <c r="C1403" s="46"/>
      <c r="D1403" s="46"/>
      <c r="E1403" s="98"/>
      <c r="F1403" s="46"/>
      <c r="G1403" s="46"/>
      <c r="H1403" s="98"/>
    </row>
    <row r="1404" spans="1:8" ht="15.75">
      <c r="A1404" s="46"/>
      <c r="B1404" s="46"/>
      <c r="C1404" s="46"/>
      <c r="D1404" s="46"/>
      <c r="E1404" s="98"/>
      <c r="F1404" s="46"/>
      <c r="G1404" s="46"/>
      <c r="H1404" s="98"/>
    </row>
    <row r="1405" spans="1:8" ht="15.75">
      <c r="A1405" s="46"/>
      <c r="B1405" s="46"/>
      <c r="C1405" s="46"/>
      <c r="D1405" s="46"/>
      <c r="E1405" s="98"/>
      <c r="F1405" s="46"/>
      <c r="G1405" s="46"/>
      <c r="H1405" s="98"/>
    </row>
    <row r="1406" spans="1:8" ht="15.75">
      <c r="A1406" s="46"/>
      <c r="B1406" s="46"/>
      <c r="C1406" s="46"/>
      <c r="D1406" s="46"/>
      <c r="E1406" s="98"/>
      <c r="F1406" s="46"/>
      <c r="G1406" s="46"/>
      <c r="H1406" s="98"/>
    </row>
    <row r="1407" spans="1:8" ht="15.75">
      <c r="A1407" s="46"/>
      <c r="B1407" s="46"/>
      <c r="C1407" s="46"/>
      <c r="D1407" s="46"/>
      <c r="E1407" s="98"/>
      <c r="F1407" s="46"/>
      <c r="G1407" s="46"/>
      <c r="H1407" s="98"/>
    </row>
    <row r="1408" spans="1:8" ht="15.75">
      <c r="A1408" s="46"/>
      <c r="B1408" s="46"/>
      <c r="C1408" s="46"/>
      <c r="D1408" s="46"/>
      <c r="E1408" s="98"/>
      <c r="F1408" s="46"/>
      <c r="G1408" s="46"/>
      <c r="H1408" s="98"/>
    </row>
    <row r="1409" spans="1:8" ht="15.75">
      <c r="A1409" s="46"/>
      <c r="B1409" s="46"/>
      <c r="C1409" s="46"/>
      <c r="D1409" s="46"/>
      <c r="E1409" s="98"/>
      <c r="F1409" s="46"/>
      <c r="G1409" s="46"/>
      <c r="H1409" s="98"/>
    </row>
    <row r="1410" spans="1:8" ht="15.75">
      <c r="A1410" s="46"/>
      <c r="B1410" s="46"/>
      <c r="C1410" s="46"/>
      <c r="D1410" s="46"/>
      <c r="E1410" s="98"/>
      <c r="F1410" s="46"/>
      <c r="G1410" s="46"/>
      <c r="H1410" s="98"/>
    </row>
    <row r="1411" spans="1:8" ht="15.75">
      <c r="A1411" s="46"/>
      <c r="B1411" s="46"/>
      <c r="C1411" s="46"/>
      <c r="D1411" s="46"/>
      <c r="E1411" s="98"/>
      <c r="F1411" s="46"/>
      <c r="G1411" s="46"/>
      <c r="H1411" s="98"/>
    </row>
    <row r="1412" spans="1:8" ht="15.75">
      <c r="A1412" s="46"/>
      <c r="B1412" s="46"/>
      <c r="C1412" s="46"/>
      <c r="D1412" s="46"/>
      <c r="E1412" s="98"/>
      <c r="F1412" s="46"/>
      <c r="G1412" s="46"/>
      <c r="H1412" s="98"/>
    </row>
    <row r="1413" spans="1:8" ht="15.75">
      <c r="A1413" s="46"/>
      <c r="B1413" s="46"/>
      <c r="C1413" s="46"/>
      <c r="D1413" s="46"/>
      <c r="E1413" s="98"/>
      <c r="F1413" s="46"/>
      <c r="G1413" s="46"/>
      <c r="H1413" s="98"/>
    </row>
    <row r="1414" spans="1:8" ht="15.75">
      <c r="A1414" s="46"/>
      <c r="B1414" s="46"/>
      <c r="C1414" s="46"/>
      <c r="D1414" s="46"/>
      <c r="E1414" s="98"/>
      <c r="F1414" s="46"/>
      <c r="G1414" s="46"/>
      <c r="H1414" s="98"/>
    </row>
    <row r="1415" spans="1:8" ht="15.75">
      <c r="A1415" s="46"/>
      <c r="B1415" s="46"/>
      <c r="C1415" s="46"/>
      <c r="D1415" s="46"/>
      <c r="E1415" s="98"/>
      <c r="F1415" s="46"/>
      <c r="G1415" s="46"/>
      <c r="H1415" s="98"/>
    </row>
    <row r="1416" spans="1:8" ht="15.75">
      <c r="A1416" s="46"/>
      <c r="B1416" s="46"/>
      <c r="C1416" s="46"/>
      <c r="D1416" s="46"/>
      <c r="E1416" s="98"/>
      <c r="F1416" s="46"/>
      <c r="G1416" s="46"/>
      <c r="H1416" s="98"/>
    </row>
    <row r="1417" spans="1:8" ht="15.75">
      <c r="A1417" s="46"/>
      <c r="B1417" s="46"/>
      <c r="C1417" s="46"/>
      <c r="D1417" s="46"/>
      <c r="E1417" s="98"/>
      <c r="F1417" s="46"/>
      <c r="G1417" s="46"/>
      <c r="H1417" s="98"/>
    </row>
    <row r="1418" spans="1:8" ht="15.75">
      <c r="A1418" s="46"/>
      <c r="B1418" s="46"/>
      <c r="C1418" s="46"/>
      <c r="D1418" s="46"/>
      <c r="E1418" s="98"/>
      <c r="F1418" s="46"/>
      <c r="G1418" s="46"/>
      <c r="H1418" s="98"/>
    </row>
    <row r="1419" spans="1:8" ht="15.75">
      <c r="A1419" s="46"/>
      <c r="B1419" s="46"/>
      <c r="C1419" s="46"/>
      <c r="D1419" s="46"/>
      <c r="E1419" s="98"/>
      <c r="F1419" s="46"/>
      <c r="G1419" s="46"/>
      <c r="H1419" s="98"/>
    </row>
    <row r="1420" spans="1:8" ht="15.75">
      <c r="A1420" s="46"/>
      <c r="B1420" s="46"/>
      <c r="C1420" s="46"/>
      <c r="D1420" s="46"/>
      <c r="E1420" s="98"/>
      <c r="F1420" s="46"/>
      <c r="G1420" s="46"/>
      <c r="H1420" s="98"/>
    </row>
    <row r="1421" spans="1:8" ht="15.75">
      <c r="A1421" s="46"/>
      <c r="B1421" s="46"/>
      <c r="C1421" s="46"/>
      <c r="D1421" s="46"/>
      <c r="E1421" s="98"/>
      <c r="F1421" s="46"/>
      <c r="G1421" s="46"/>
      <c r="H1421" s="98"/>
    </row>
    <row r="1422" spans="1:8" ht="15.75">
      <c r="A1422" s="46"/>
      <c r="B1422" s="46"/>
      <c r="C1422" s="46"/>
      <c r="D1422" s="46"/>
      <c r="E1422" s="98"/>
      <c r="F1422" s="46"/>
      <c r="G1422" s="46"/>
      <c r="H1422" s="98"/>
    </row>
    <row r="1423" spans="1:8" ht="15.75">
      <c r="A1423" s="46"/>
      <c r="B1423" s="46"/>
      <c r="C1423" s="46"/>
      <c r="D1423" s="46"/>
      <c r="E1423" s="98"/>
      <c r="F1423" s="46"/>
      <c r="G1423" s="46"/>
      <c r="H1423" s="98"/>
    </row>
    <row r="1424" spans="1:8" ht="15.75">
      <c r="A1424" s="46"/>
      <c r="B1424" s="46"/>
      <c r="C1424" s="46"/>
      <c r="D1424" s="46"/>
      <c r="E1424" s="98"/>
      <c r="F1424" s="46"/>
      <c r="G1424" s="46"/>
      <c r="H1424" s="98"/>
    </row>
    <row r="1425" spans="1:8" ht="15.75">
      <c r="A1425" s="46"/>
      <c r="B1425" s="46"/>
      <c r="C1425" s="46"/>
      <c r="D1425" s="46"/>
      <c r="E1425" s="98"/>
      <c r="F1425" s="46"/>
      <c r="G1425" s="46"/>
      <c r="H1425" s="98"/>
    </row>
    <row r="1426" spans="1:8" ht="15.75">
      <c r="A1426" s="46"/>
      <c r="B1426" s="46"/>
      <c r="C1426" s="46"/>
      <c r="D1426" s="46"/>
      <c r="E1426" s="98"/>
      <c r="F1426" s="46"/>
      <c r="G1426" s="46"/>
      <c r="H1426" s="98"/>
    </row>
    <row r="1427" spans="1:8" ht="15.75">
      <c r="A1427" s="46"/>
      <c r="B1427" s="46"/>
      <c r="C1427" s="46"/>
      <c r="D1427" s="46"/>
      <c r="E1427" s="98"/>
      <c r="F1427" s="46"/>
      <c r="G1427" s="46"/>
      <c r="H1427" s="98"/>
    </row>
    <row r="1428" spans="1:8" ht="15.75">
      <c r="A1428" s="46"/>
      <c r="B1428" s="46"/>
      <c r="C1428" s="46"/>
      <c r="D1428" s="46"/>
      <c r="E1428" s="98"/>
      <c r="F1428" s="46"/>
      <c r="G1428" s="46"/>
      <c r="H1428" s="98"/>
    </row>
    <row r="1429" spans="1:8" ht="15.75">
      <c r="A1429" s="46"/>
      <c r="B1429" s="46"/>
      <c r="C1429" s="46"/>
      <c r="D1429" s="46"/>
      <c r="E1429" s="98"/>
      <c r="F1429" s="46"/>
      <c r="G1429" s="46"/>
      <c r="H1429" s="98"/>
    </row>
    <row r="1430" spans="1:8" ht="15.75">
      <c r="A1430" s="46"/>
      <c r="B1430" s="46"/>
      <c r="C1430" s="46"/>
      <c r="D1430" s="46"/>
      <c r="E1430" s="98"/>
      <c r="F1430" s="46"/>
      <c r="G1430" s="46"/>
      <c r="H1430" s="98"/>
    </row>
    <row r="1431" spans="1:8" ht="15.75">
      <c r="A1431" s="46"/>
      <c r="B1431" s="46"/>
      <c r="C1431" s="46"/>
      <c r="D1431" s="46"/>
      <c r="E1431" s="98"/>
      <c r="F1431" s="46"/>
      <c r="G1431" s="46"/>
      <c r="H1431" s="98"/>
    </row>
    <row r="1432" spans="1:8" ht="15.75">
      <c r="A1432" s="46"/>
      <c r="B1432" s="46"/>
      <c r="C1432" s="46"/>
      <c r="D1432" s="46"/>
      <c r="E1432" s="98"/>
      <c r="F1432" s="46"/>
      <c r="G1432" s="46"/>
      <c r="H1432" s="98"/>
    </row>
    <row r="1433" spans="1:8" ht="15.75">
      <c r="A1433" s="46"/>
      <c r="B1433" s="46"/>
      <c r="C1433" s="46"/>
      <c r="D1433" s="46"/>
      <c r="E1433" s="98"/>
      <c r="F1433" s="46"/>
      <c r="G1433" s="46"/>
      <c r="H1433" s="98"/>
    </row>
    <row r="1434" spans="1:8" ht="15.75">
      <c r="A1434" s="46"/>
      <c r="B1434" s="46"/>
      <c r="C1434" s="46"/>
      <c r="D1434" s="46"/>
      <c r="E1434" s="98"/>
      <c r="F1434" s="46"/>
      <c r="G1434" s="46"/>
      <c r="H1434" s="98"/>
    </row>
    <row r="1435" spans="1:8" ht="15.75">
      <c r="A1435" s="46"/>
      <c r="B1435" s="46"/>
      <c r="C1435" s="46"/>
      <c r="D1435" s="46"/>
      <c r="E1435" s="98"/>
      <c r="F1435" s="46"/>
      <c r="G1435" s="46"/>
      <c r="H1435" s="98"/>
    </row>
    <row r="1436" spans="1:8" ht="15.75">
      <c r="A1436" s="46"/>
      <c r="B1436" s="46"/>
      <c r="C1436" s="46"/>
      <c r="D1436" s="46"/>
      <c r="E1436" s="98"/>
      <c r="F1436" s="46"/>
      <c r="G1436" s="46"/>
      <c r="H1436" s="98"/>
    </row>
    <row r="1437" spans="1:8" ht="15.75">
      <c r="A1437" s="46"/>
      <c r="B1437" s="46"/>
      <c r="C1437" s="46"/>
      <c r="D1437" s="46"/>
      <c r="E1437" s="98"/>
      <c r="F1437" s="46"/>
      <c r="G1437" s="46"/>
      <c r="H1437" s="98"/>
    </row>
    <row r="1438" spans="1:8" ht="15.75">
      <c r="A1438" s="46"/>
      <c r="B1438" s="46"/>
      <c r="C1438" s="46"/>
      <c r="D1438" s="46"/>
      <c r="E1438" s="98"/>
      <c r="F1438" s="46"/>
      <c r="G1438" s="46"/>
      <c r="H1438" s="98"/>
    </row>
    <row r="1439" spans="1:8" ht="15.75">
      <c r="A1439" s="46"/>
      <c r="B1439" s="46"/>
      <c r="C1439" s="46"/>
      <c r="D1439" s="46"/>
      <c r="E1439" s="98"/>
      <c r="F1439" s="46"/>
      <c r="G1439" s="46"/>
      <c r="H1439" s="98"/>
    </row>
    <row r="1440" spans="1:8" ht="15.75">
      <c r="A1440" s="46"/>
      <c r="B1440" s="46"/>
      <c r="C1440" s="46"/>
      <c r="D1440" s="46"/>
      <c r="E1440" s="98"/>
      <c r="F1440" s="46"/>
      <c r="G1440" s="46"/>
      <c r="H1440" s="98"/>
    </row>
    <row r="1441" spans="1:8" ht="15.75">
      <c r="A1441" s="46"/>
      <c r="B1441" s="46"/>
      <c r="C1441" s="46"/>
      <c r="D1441" s="46"/>
      <c r="E1441" s="98"/>
      <c r="F1441" s="46"/>
      <c r="G1441" s="46"/>
      <c r="H1441" s="98"/>
    </row>
    <row r="1442" spans="1:8" ht="15.75">
      <c r="A1442" s="46"/>
      <c r="B1442" s="46"/>
      <c r="C1442" s="46"/>
      <c r="D1442" s="46"/>
      <c r="E1442" s="98"/>
      <c r="F1442" s="46"/>
      <c r="G1442" s="46"/>
      <c r="H1442" s="98"/>
    </row>
    <row r="1443" spans="1:8" ht="15.75">
      <c r="A1443" s="46"/>
      <c r="B1443" s="46"/>
      <c r="C1443" s="46"/>
      <c r="D1443" s="46"/>
      <c r="E1443" s="98"/>
      <c r="F1443" s="46"/>
      <c r="G1443" s="46"/>
      <c r="H1443" s="98"/>
    </row>
    <row r="1444" spans="1:8" ht="15.75">
      <c r="A1444" s="46"/>
      <c r="B1444" s="46"/>
      <c r="C1444" s="46"/>
      <c r="D1444" s="46"/>
      <c r="E1444" s="98"/>
      <c r="F1444" s="46"/>
      <c r="G1444" s="46"/>
      <c r="H1444" s="98"/>
    </row>
    <row r="1445" spans="1:8" ht="15.75">
      <c r="A1445" s="46"/>
      <c r="B1445" s="46"/>
      <c r="C1445" s="46"/>
      <c r="D1445" s="46"/>
      <c r="E1445" s="98"/>
      <c r="F1445" s="46"/>
      <c r="G1445" s="46"/>
      <c r="H1445" s="98"/>
    </row>
    <row r="1446" spans="1:8" ht="15.75">
      <c r="A1446" s="46"/>
      <c r="B1446" s="46"/>
      <c r="C1446" s="46"/>
      <c r="D1446" s="46"/>
      <c r="E1446" s="98"/>
      <c r="F1446" s="46"/>
      <c r="G1446" s="46"/>
      <c r="H1446" s="98"/>
    </row>
    <row r="1447" spans="1:8" ht="15.75">
      <c r="A1447" s="46"/>
      <c r="B1447" s="46"/>
      <c r="C1447" s="46"/>
      <c r="D1447" s="46"/>
      <c r="E1447" s="98"/>
      <c r="F1447" s="46"/>
      <c r="G1447" s="46"/>
      <c r="H1447" s="98"/>
    </row>
    <row r="1448" spans="1:8" ht="15.75">
      <c r="A1448" s="46"/>
      <c r="B1448" s="46"/>
      <c r="C1448" s="46"/>
      <c r="D1448" s="46"/>
      <c r="E1448" s="98"/>
      <c r="F1448" s="46"/>
      <c r="G1448" s="46"/>
      <c r="H1448" s="98"/>
    </row>
    <row r="1449" spans="1:8" ht="15.75">
      <c r="A1449" s="46"/>
      <c r="B1449" s="46"/>
      <c r="C1449" s="46"/>
      <c r="D1449" s="46"/>
      <c r="E1449" s="98"/>
      <c r="F1449" s="46"/>
      <c r="G1449" s="46"/>
      <c r="H1449" s="98"/>
    </row>
    <row r="1450" spans="1:8" ht="15.75">
      <c r="A1450" s="46"/>
      <c r="B1450" s="46"/>
      <c r="C1450" s="46"/>
      <c r="D1450" s="46"/>
      <c r="E1450" s="98"/>
      <c r="F1450" s="46"/>
      <c r="G1450" s="46"/>
      <c r="H1450" s="98"/>
    </row>
    <row r="1451" spans="1:8" ht="15.75">
      <c r="A1451" s="46"/>
      <c r="B1451" s="46"/>
      <c r="C1451" s="46"/>
      <c r="D1451" s="46"/>
      <c r="E1451" s="98"/>
      <c r="F1451" s="46"/>
      <c r="G1451" s="46"/>
      <c r="H1451" s="98"/>
    </row>
    <row r="1452" spans="1:8" ht="15.75">
      <c r="A1452" s="46"/>
      <c r="B1452" s="46"/>
      <c r="C1452" s="46"/>
      <c r="D1452" s="46"/>
      <c r="E1452" s="98"/>
      <c r="F1452" s="46"/>
      <c r="G1452" s="46"/>
      <c r="H1452" s="98"/>
    </row>
    <row r="1453" spans="1:8" ht="15.75">
      <c r="A1453" s="46"/>
      <c r="B1453" s="46"/>
      <c r="C1453" s="46"/>
      <c r="D1453" s="46"/>
      <c r="E1453" s="98"/>
      <c r="F1453" s="46"/>
      <c r="G1453" s="46"/>
      <c r="H1453" s="98"/>
    </row>
    <row r="1454" spans="1:8" ht="15.75">
      <c r="A1454" s="46"/>
      <c r="B1454" s="46"/>
      <c r="C1454" s="46"/>
      <c r="D1454" s="46"/>
      <c r="E1454" s="98"/>
      <c r="F1454" s="46"/>
      <c r="G1454" s="46"/>
      <c r="H1454" s="98"/>
    </row>
    <row r="1455" spans="1:8" ht="15.75">
      <c r="A1455" s="46"/>
      <c r="B1455" s="46"/>
      <c r="C1455" s="46"/>
      <c r="D1455" s="46"/>
      <c r="E1455" s="98"/>
      <c r="F1455" s="46"/>
      <c r="G1455" s="46"/>
      <c r="H1455" s="98"/>
    </row>
    <row r="1456" spans="1:8" ht="15.75">
      <c r="A1456" s="46"/>
      <c r="B1456" s="46"/>
      <c r="C1456" s="46"/>
      <c r="D1456" s="46"/>
      <c r="E1456" s="98"/>
      <c r="F1456" s="46"/>
      <c r="G1456" s="46"/>
      <c r="H1456" s="98"/>
    </row>
    <row r="1457" spans="1:8" ht="15.75">
      <c r="A1457" s="46"/>
      <c r="B1457" s="46"/>
      <c r="C1457" s="46"/>
      <c r="D1457" s="46"/>
      <c r="E1457" s="98"/>
      <c r="F1457" s="46"/>
      <c r="G1457" s="46"/>
      <c r="H1457" s="98"/>
    </row>
    <row r="1458" spans="1:8" ht="15.75">
      <c r="A1458" s="46"/>
      <c r="B1458" s="46"/>
      <c r="C1458" s="46"/>
      <c r="D1458" s="46"/>
      <c r="E1458" s="98"/>
      <c r="F1458" s="46"/>
      <c r="G1458" s="46"/>
      <c r="H1458" s="98"/>
    </row>
    <row r="1459" spans="1:8" ht="15.75">
      <c r="A1459" s="46"/>
      <c r="B1459" s="46"/>
      <c r="C1459" s="46"/>
      <c r="D1459" s="46"/>
      <c r="E1459" s="98"/>
      <c r="F1459" s="46"/>
      <c r="G1459" s="46"/>
      <c r="H1459" s="98"/>
    </row>
    <row r="1460" spans="1:8" ht="15.75">
      <c r="A1460" s="46"/>
      <c r="B1460" s="46"/>
      <c r="C1460" s="46"/>
      <c r="D1460" s="46"/>
      <c r="E1460" s="98"/>
      <c r="F1460" s="46"/>
      <c r="G1460" s="46"/>
      <c r="H1460" s="98"/>
    </row>
    <row r="1461" spans="1:8" ht="15.75">
      <c r="A1461" s="46"/>
      <c r="B1461" s="46"/>
      <c r="C1461" s="46"/>
      <c r="D1461" s="46"/>
      <c r="E1461" s="98"/>
      <c r="F1461" s="46"/>
      <c r="G1461" s="46"/>
      <c r="H1461" s="98"/>
    </row>
    <row r="1462" spans="1:8" ht="15.75">
      <c r="A1462" s="46"/>
      <c r="B1462" s="46"/>
      <c r="C1462" s="46"/>
      <c r="D1462" s="46"/>
      <c r="E1462" s="98"/>
      <c r="F1462" s="46"/>
      <c r="G1462" s="46"/>
      <c r="H1462" s="98"/>
    </row>
    <row r="1463" spans="1:8" ht="15.75">
      <c r="A1463" s="46"/>
      <c r="B1463" s="46"/>
      <c r="C1463" s="46"/>
      <c r="D1463" s="46"/>
      <c r="E1463" s="98"/>
      <c r="F1463" s="46"/>
      <c r="G1463" s="46"/>
      <c r="H1463" s="98"/>
    </row>
    <row r="1464" spans="1:8" ht="15.75">
      <c r="A1464" s="46"/>
      <c r="B1464" s="46"/>
      <c r="C1464" s="46"/>
      <c r="D1464" s="46"/>
      <c r="E1464" s="98"/>
      <c r="F1464" s="46"/>
      <c r="G1464" s="46"/>
      <c r="H1464" s="98"/>
    </row>
    <row r="1465" spans="1:8" ht="15.75">
      <c r="A1465" s="46"/>
      <c r="B1465" s="46"/>
      <c r="C1465" s="46"/>
      <c r="D1465" s="46"/>
      <c r="E1465" s="98"/>
      <c r="F1465" s="46"/>
      <c r="G1465" s="46"/>
      <c r="H1465" s="98"/>
    </row>
    <row r="1466" spans="1:8" ht="15.75">
      <c r="A1466" s="46"/>
      <c r="B1466" s="46"/>
      <c r="C1466" s="46"/>
      <c r="D1466" s="46"/>
      <c r="E1466" s="98"/>
      <c r="F1466" s="46"/>
      <c r="G1466" s="46"/>
      <c r="H1466" s="98"/>
    </row>
    <row r="1467" spans="1:8" ht="15.75">
      <c r="A1467" s="46"/>
      <c r="B1467" s="46"/>
      <c r="C1467" s="46"/>
      <c r="D1467" s="46"/>
      <c r="E1467" s="98"/>
      <c r="F1467" s="46"/>
      <c r="G1467" s="46"/>
      <c r="H1467" s="98"/>
    </row>
    <row r="1468" spans="1:8" ht="15.75">
      <c r="A1468" s="46"/>
      <c r="B1468" s="46"/>
      <c r="C1468" s="46"/>
      <c r="D1468" s="46"/>
      <c r="E1468" s="98"/>
      <c r="F1468" s="46"/>
      <c r="G1468" s="46"/>
      <c r="H1468" s="98"/>
    </row>
    <row r="1469" spans="1:8" ht="15.75">
      <c r="A1469" s="46"/>
      <c r="B1469" s="46"/>
      <c r="C1469" s="46"/>
      <c r="D1469" s="46"/>
      <c r="E1469" s="98"/>
      <c r="F1469" s="46"/>
      <c r="G1469" s="46"/>
      <c r="H1469" s="98"/>
    </row>
    <row r="1470" spans="1:8" ht="15.75">
      <c r="A1470" s="46"/>
      <c r="B1470" s="46"/>
      <c r="C1470" s="46"/>
      <c r="D1470" s="46"/>
      <c r="E1470" s="98"/>
      <c r="F1470" s="46"/>
      <c r="G1470" s="46"/>
      <c r="H1470" s="98"/>
    </row>
    <row r="1471" spans="1:8" ht="15.75">
      <c r="A1471" s="46"/>
      <c r="B1471" s="46"/>
      <c r="C1471" s="46"/>
      <c r="D1471" s="46"/>
      <c r="E1471" s="98"/>
      <c r="F1471" s="46"/>
      <c r="G1471" s="46"/>
      <c r="H1471" s="98"/>
    </row>
    <row r="1472" spans="1:8" ht="15.75">
      <c r="A1472" s="46"/>
      <c r="B1472" s="46"/>
      <c r="C1472" s="46"/>
      <c r="D1472" s="46"/>
      <c r="E1472" s="98"/>
      <c r="F1472" s="46"/>
      <c r="G1472" s="46"/>
      <c r="H1472" s="98"/>
    </row>
    <row r="1473" spans="1:8" ht="15.75">
      <c r="A1473" s="46"/>
      <c r="B1473" s="46"/>
      <c r="C1473" s="46"/>
      <c r="D1473" s="46"/>
      <c r="E1473" s="98"/>
      <c r="F1473" s="46"/>
      <c r="G1473" s="46"/>
      <c r="H1473" s="98"/>
    </row>
    <row r="1474" spans="1:8" ht="15.75">
      <c r="A1474" s="46"/>
      <c r="B1474" s="46"/>
      <c r="C1474" s="46"/>
      <c r="D1474" s="46"/>
      <c r="E1474" s="98"/>
      <c r="F1474" s="46"/>
      <c r="G1474" s="46"/>
      <c r="H1474" s="98"/>
    </row>
    <row r="1475" spans="1:8" ht="15.75">
      <c r="A1475" s="46"/>
      <c r="B1475" s="46"/>
      <c r="C1475" s="46"/>
      <c r="D1475" s="46"/>
      <c r="E1475" s="98"/>
      <c r="F1475" s="46"/>
      <c r="G1475" s="46"/>
      <c r="H1475" s="98"/>
    </row>
    <row r="1476" spans="1:8" ht="15.75">
      <c r="A1476" s="46"/>
      <c r="B1476" s="46"/>
      <c r="C1476" s="46"/>
      <c r="D1476" s="46"/>
      <c r="E1476" s="98"/>
      <c r="F1476" s="46"/>
      <c r="G1476" s="46"/>
      <c r="H1476" s="98"/>
    </row>
    <row r="1477" spans="1:8" ht="15.75">
      <c r="A1477" s="46"/>
      <c r="B1477" s="46"/>
      <c r="C1477" s="46"/>
      <c r="D1477" s="46"/>
      <c r="E1477" s="98"/>
      <c r="F1477" s="46"/>
      <c r="G1477" s="46"/>
      <c r="H1477" s="98"/>
    </row>
    <row r="1478" spans="1:8" ht="15.75">
      <c r="A1478" s="46"/>
      <c r="B1478" s="46"/>
      <c r="C1478" s="46"/>
      <c r="D1478" s="46"/>
      <c r="E1478" s="98"/>
      <c r="F1478" s="46"/>
      <c r="G1478" s="46"/>
      <c r="H1478" s="98"/>
    </row>
    <row r="1479" spans="1:8" ht="15.75">
      <c r="A1479" s="46"/>
      <c r="B1479" s="46"/>
      <c r="C1479" s="46"/>
      <c r="D1479" s="46"/>
      <c r="E1479" s="98"/>
      <c r="F1479" s="46"/>
      <c r="G1479" s="46"/>
      <c r="H1479" s="98"/>
    </row>
    <row r="1480" spans="1:8" ht="15.75">
      <c r="A1480" s="46"/>
      <c r="B1480" s="46"/>
      <c r="C1480" s="46"/>
      <c r="D1480" s="46"/>
      <c r="E1480" s="98"/>
      <c r="F1480" s="46"/>
      <c r="G1480" s="46"/>
      <c r="H1480" s="98"/>
    </row>
    <row r="1481" spans="1:8" ht="15.75">
      <c r="A1481" s="46"/>
      <c r="B1481" s="46"/>
      <c r="C1481" s="46"/>
      <c r="D1481" s="46"/>
      <c r="E1481" s="98"/>
      <c r="F1481" s="46"/>
      <c r="G1481" s="46"/>
      <c r="H1481" s="98"/>
    </row>
    <row r="1482" spans="1:8" ht="15.75">
      <c r="A1482" s="46"/>
      <c r="B1482" s="46"/>
      <c r="C1482" s="46"/>
      <c r="D1482" s="46"/>
      <c r="E1482" s="98"/>
      <c r="F1482" s="46"/>
      <c r="G1482" s="46"/>
      <c r="H1482" s="98"/>
    </row>
    <row r="1483" spans="1:8" ht="15.75">
      <c r="A1483" s="46"/>
      <c r="B1483" s="46"/>
      <c r="C1483" s="46"/>
      <c r="D1483" s="46"/>
      <c r="E1483" s="98"/>
      <c r="F1483" s="46"/>
      <c r="G1483" s="46"/>
      <c r="H1483" s="98"/>
    </row>
    <row r="1484" spans="1:8" ht="15.75">
      <c r="A1484" s="46"/>
      <c r="B1484" s="46"/>
      <c r="C1484" s="46"/>
      <c r="D1484" s="46"/>
      <c r="E1484" s="98"/>
      <c r="F1484" s="46"/>
      <c r="G1484" s="46"/>
      <c r="H1484" s="98"/>
    </row>
    <row r="1485" spans="1:8" ht="15.75">
      <c r="A1485" s="46"/>
      <c r="B1485" s="46"/>
      <c r="C1485" s="46"/>
      <c r="D1485" s="46"/>
      <c r="E1485" s="98"/>
      <c r="F1485" s="46"/>
      <c r="G1485" s="46"/>
      <c r="H1485" s="98"/>
    </row>
    <row r="1486" spans="1:8" ht="15.75">
      <c r="A1486" s="46"/>
      <c r="B1486" s="46"/>
      <c r="C1486" s="46"/>
      <c r="D1486" s="46"/>
      <c r="E1486" s="98"/>
      <c r="F1486" s="46"/>
      <c r="G1486" s="46"/>
      <c r="H1486" s="98"/>
    </row>
    <row r="1487" spans="1:8" ht="15.75">
      <c r="A1487" s="46"/>
      <c r="B1487" s="46"/>
      <c r="C1487" s="46"/>
      <c r="D1487" s="46"/>
      <c r="E1487" s="98"/>
      <c r="F1487" s="46"/>
      <c r="G1487" s="46"/>
      <c r="H1487" s="98"/>
    </row>
    <row r="1488" spans="1:8" ht="15.75">
      <c r="A1488" s="46"/>
      <c r="B1488" s="46"/>
      <c r="C1488" s="46"/>
      <c r="D1488" s="46"/>
      <c r="E1488" s="98"/>
      <c r="F1488" s="46"/>
      <c r="G1488" s="46"/>
      <c r="H1488" s="98"/>
    </row>
    <row r="1489" spans="1:8" ht="15.75">
      <c r="A1489" s="46"/>
      <c r="B1489" s="46"/>
      <c r="C1489" s="46"/>
      <c r="D1489" s="46"/>
      <c r="E1489" s="98"/>
      <c r="F1489" s="46"/>
      <c r="G1489" s="46"/>
      <c r="H1489" s="98"/>
    </row>
    <row r="1490" spans="1:8" ht="15.75">
      <c r="A1490" s="46"/>
      <c r="B1490" s="46"/>
      <c r="C1490" s="46"/>
      <c r="D1490" s="46"/>
      <c r="E1490" s="98"/>
      <c r="F1490" s="46"/>
      <c r="G1490" s="46"/>
      <c r="H1490" s="98"/>
    </row>
    <row r="1491" spans="1:8" ht="15.75">
      <c r="A1491" s="46"/>
      <c r="B1491" s="46"/>
      <c r="C1491" s="46"/>
      <c r="D1491" s="46"/>
      <c r="E1491" s="98"/>
      <c r="F1491" s="46"/>
      <c r="G1491" s="46"/>
      <c r="H1491" s="98"/>
    </row>
    <row r="1492" spans="1:8" ht="15.75">
      <c r="A1492" s="46"/>
      <c r="B1492" s="46"/>
      <c r="C1492" s="46"/>
      <c r="D1492" s="46"/>
      <c r="E1492" s="98"/>
      <c r="F1492" s="46"/>
      <c r="G1492" s="46"/>
      <c r="H1492" s="98"/>
    </row>
    <row r="1493" spans="1:8" ht="15.75">
      <c r="A1493" s="46"/>
      <c r="B1493" s="46"/>
      <c r="C1493" s="46"/>
      <c r="D1493" s="46"/>
      <c r="E1493" s="98"/>
      <c r="F1493" s="46"/>
      <c r="G1493" s="46"/>
      <c r="H1493" s="98"/>
    </row>
    <row r="1494" spans="1:8" ht="15.75">
      <c r="A1494" s="46"/>
      <c r="B1494" s="46"/>
      <c r="C1494" s="46"/>
      <c r="D1494" s="46"/>
      <c r="E1494" s="98"/>
      <c r="F1494" s="46"/>
      <c r="G1494" s="46"/>
      <c r="H1494" s="98"/>
    </row>
    <row r="1495" spans="1:8" ht="15.75">
      <c r="A1495" s="46"/>
      <c r="B1495" s="46"/>
      <c r="C1495" s="46"/>
      <c r="D1495" s="46"/>
      <c r="E1495" s="98"/>
      <c r="F1495" s="46"/>
      <c r="G1495" s="46"/>
      <c r="H1495" s="98"/>
    </row>
    <row r="1496" spans="1:8" ht="15.75">
      <c r="A1496" s="46"/>
      <c r="B1496" s="46"/>
      <c r="C1496" s="46"/>
      <c r="D1496" s="46"/>
      <c r="E1496" s="98"/>
      <c r="F1496" s="46"/>
      <c r="G1496" s="46"/>
      <c r="H1496" s="98"/>
    </row>
    <row r="1497" spans="1:8" ht="15.75">
      <c r="A1497" s="46"/>
      <c r="B1497" s="46"/>
      <c r="C1497" s="46"/>
      <c r="D1497" s="46"/>
      <c r="E1497" s="98"/>
      <c r="F1497" s="46"/>
      <c r="G1497" s="46"/>
      <c r="H1497" s="98"/>
    </row>
    <row r="1498" spans="1:8" ht="15.75">
      <c r="A1498" s="46"/>
      <c r="B1498" s="46"/>
      <c r="C1498" s="46"/>
      <c r="D1498" s="46"/>
      <c r="E1498" s="98"/>
      <c r="F1498" s="46"/>
      <c r="G1498" s="46"/>
      <c r="H1498" s="98"/>
    </row>
    <row r="1499" spans="1:8" ht="15.75">
      <c r="A1499" s="46"/>
      <c r="B1499" s="46"/>
      <c r="C1499" s="46"/>
      <c r="D1499" s="46"/>
      <c r="E1499" s="98"/>
      <c r="F1499" s="46"/>
      <c r="G1499" s="46"/>
      <c r="H1499" s="98"/>
    </row>
    <row r="1500" spans="1:8" ht="15.75">
      <c r="A1500" s="46"/>
      <c r="B1500" s="46"/>
      <c r="C1500" s="46"/>
      <c r="D1500" s="46"/>
      <c r="E1500" s="98"/>
      <c r="F1500" s="46"/>
      <c r="G1500" s="46"/>
      <c r="H1500" s="98"/>
    </row>
    <row r="1501" spans="1:8" ht="15.75">
      <c r="A1501" s="46"/>
      <c r="B1501" s="46"/>
      <c r="C1501" s="46"/>
      <c r="D1501" s="46"/>
      <c r="E1501" s="98"/>
      <c r="F1501" s="46"/>
      <c r="G1501" s="46"/>
      <c r="H1501" s="98"/>
    </row>
    <row r="1502" spans="1:8" ht="15.75">
      <c r="A1502" s="46"/>
      <c r="B1502" s="46"/>
      <c r="C1502" s="46"/>
      <c r="D1502" s="46"/>
      <c r="E1502" s="98"/>
      <c r="F1502" s="46"/>
      <c r="G1502" s="46"/>
      <c r="H1502" s="98"/>
    </row>
    <row r="1503" spans="1:8" ht="15.75">
      <c r="A1503" s="46"/>
      <c r="B1503" s="46"/>
      <c r="C1503" s="46"/>
      <c r="D1503" s="46"/>
      <c r="E1503" s="98"/>
      <c r="F1503" s="46"/>
      <c r="G1503" s="46"/>
      <c r="H1503" s="98"/>
    </row>
    <row r="1504" spans="1:8" ht="15.75">
      <c r="A1504" s="46"/>
      <c r="B1504" s="46"/>
      <c r="C1504" s="46"/>
      <c r="D1504" s="46"/>
      <c r="E1504" s="98"/>
      <c r="F1504" s="46"/>
      <c r="G1504" s="46"/>
      <c r="H1504" s="98"/>
    </row>
    <row r="1505" spans="1:8" ht="15.75">
      <c r="A1505" s="46"/>
      <c r="B1505" s="46"/>
      <c r="C1505" s="46"/>
      <c r="D1505" s="46"/>
      <c r="E1505" s="98"/>
      <c r="F1505" s="46"/>
      <c r="G1505" s="46"/>
      <c r="H1505" s="98"/>
    </row>
    <row r="1506" spans="1:8" ht="15.75">
      <c r="A1506" s="46"/>
      <c r="B1506" s="46"/>
      <c r="C1506" s="46"/>
      <c r="D1506" s="46"/>
      <c r="E1506" s="98"/>
      <c r="F1506" s="46"/>
      <c r="G1506" s="46"/>
      <c r="H1506" s="98"/>
    </row>
    <row r="1507" spans="1:8" ht="15.75">
      <c r="A1507" s="46"/>
      <c r="B1507" s="46"/>
      <c r="C1507" s="46"/>
      <c r="D1507" s="46"/>
      <c r="E1507" s="98"/>
      <c r="F1507" s="46"/>
      <c r="G1507" s="46"/>
      <c r="H1507" s="98"/>
    </row>
    <row r="1508" spans="1:8" ht="15.75">
      <c r="A1508" s="46"/>
      <c r="B1508" s="46"/>
      <c r="C1508" s="46"/>
      <c r="D1508" s="46"/>
      <c r="E1508" s="98"/>
      <c r="F1508" s="46"/>
      <c r="G1508" s="46"/>
      <c r="H1508" s="98"/>
    </row>
    <row r="1509" spans="1:8" ht="15.75">
      <c r="A1509" s="46"/>
      <c r="B1509" s="46"/>
      <c r="C1509" s="46"/>
      <c r="D1509" s="46"/>
      <c r="E1509" s="98"/>
      <c r="F1509" s="46"/>
      <c r="G1509" s="46"/>
      <c r="H1509" s="98"/>
    </row>
    <row r="1510" spans="1:8" ht="15.75">
      <c r="A1510" s="46"/>
      <c r="B1510" s="46"/>
      <c r="C1510" s="46"/>
      <c r="D1510" s="46"/>
      <c r="E1510" s="98"/>
      <c r="F1510" s="46"/>
      <c r="G1510" s="46"/>
      <c r="H1510" s="98"/>
    </row>
    <row r="1511" spans="1:8" ht="15.75">
      <c r="A1511" s="46"/>
      <c r="B1511" s="46"/>
      <c r="C1511" s="46"/>
      <c r="D1511" s="46"/>
      <c r="E1511" s="98"/>
      <c r="F1511" s="46"/>
      <c r="G1511" s="46"/>
      <c r="H1511" s="98"/>
    </row>
    <row r="1512" spans="1:8" ht="15.75">
      <c r="A1512" s="46"/>
      <c r="B1512" s="46"/>
      <c r="C1512" s="46"/>
      <c r="D1512" s="46"/>
      <c r="E1512" s="98"/>
      <c r="F1512" s="46"/>
      <c r="G1512" s="46"/>
      <c r="H1512" s="98"/>
    </row>
    <row r="1513" spans="1:8" ht="15.75">
      <c r="A1513" s="46"/>
      <c r="B1513" s="46"/>
      <c r="C1513" s="46"/>
      <c r="D1513" s="46"/>
      <c r="E1513" s="98"/>
      <c r="F1513" s="46"/>
      <c r="G1513" s="46"/>
      <c r="H1513" s="98"/>
    </row>
    <row r="1514" spans="1:8" ht="15.75">
      <c r="A1514" s="46"/>
      <c r="B1514" s="46"/>
      <c r="C1514" s="46"/>
      <c r="D1514" s="46"/>
      <c r="E1514" s="98"/>
      <c r="F1514" s="46"/>
      <c r="G1514" s="46"/>
      <c r="H1514" s="98"/>
    </row>
    <row r="1515" spans="1:8" ht="15.75">
      <c r="A1515" s="46"/>
      <c r="B1515" s="46"/>
      <c r="C1515" s="46"/>
      <c r="D1515" s="46"/>
      <c r="E1515" s="98"/>
      <c r="F1515" s="46"/>
      <c r="G1515" s="46"/>
      <c r="H1515" s="98"/>
    </row>
    <row r="1516" spans="1:8" ht="15.75">
      <c r="A1516" s="46"/>
      <c r="B1516" s="46"/>
      <c r="C1516" s="46"/>
      <c r="D1516" s="46"/>
      <c r="E1516" s="98"/>
      <c r="F1516" s="46"/>
      <c r="G1516" s="46"/>
      <c r="H1516" s="98"/>
    </row>
    <row r="1517" spans="1:8" ht="15.75">
      <c r="A1517" s="46"/>
      <c r="B1517" s="46"/>
      <c r="C1517" s="46"/>
      <c r="D1517" s="46"/>
      <c r="E1517" s="98"/>
      <c r="F1517" s="46"/>
      <c r="G1517" s="46"/>
      <c r="H1517" s="98"/>
    </row>
    <row r="1518" spans="1:8" ht="15.75">
      <c r="A1518" s="46"/>
      <c r="B1518" s="46"/>
      <c r="C1518" s="46"/>
      <c r="D1518" s="46"/>
      <c r="E1518" s="98"/>
      <c r="F1518" s="46"/>
      <c r="G1518" s="46"/>
      <c r="H1518" s="98"/>
    </row>
    <row r="1519" spans="1:8" ht="15.75">
      <c r="A1519" s="46"/>
      <c r="B1519" s="46"/>
      <c r="C1519" s="46"/>
      <c r="D1519" s="46"/>
      <c r="E1519" s="98"/>
      <c r="F1519" s="46"/>
      <c r="G1519" s="46"/>
      <c r="H1519" s="98"/>
    </row>
    <row r="1520" spans="1:8" ht="15.75">
      <c r="A1520" s="46"/>
      <c r="B1520" s="46"/>
      <c r="C1520" s="46"/>
      <c r="D1520" s="46"/>
      <c r="E1520" s="98"/>
      <c r="F1520" s="46"/>
      <c r="G1520" s="46"/>
      <c r="H1520" s="98"/>
    </row>
    <row r="1521" spans="1:8" ht="15.75">
      <c r="A1521" s="46"/>
      <c r="B1521" s="46"/>
      <c r="C1521" s="46"/>
      <c r="D1521" s="46"/>
      <c r="E1521" s="98"/>
      <c r="F1521" s="46"/>
      <c r="G1521" s="46"/>
      <c r="H1521" s="98"/>
    </row>
    <row r="1522" spans="1:8" ht="15.75">
      <c r="A1522" s="46"/>
      <c r="B1522" s="46"/>
      <c r="C1522" s="46"/>
      <c r="D1522" s="46"/>
      <c r="E1522" s="98"/>
      <c r="F1522" s="46"/>
      <c r="G1522" s="46"/>
      <c r="H1522" s="98"/>
    </row>
    <row r="1523" spans="1:8" ht="15.75">
      <c r="A1523" s="46"/>
      <c r="B1523" s="46"/>
      <c r="C1523" s="46"/>
      <c r="D1523" s="46"/>
      <c r="E1523" s="98"/>
      <c r="F1523" s="46"/>
      <c r="G1523" s="46"/>
      <c r="H1523" s="98"/>
    </row>
    <row r="1524" spans="1:8" ht="15.75">
      <c r="A1524" s="46"/>
      <c r="B1524" s="46"/>
      <c r="C1524" s="46"/>
      <c r="D1524" s="46"/>
      <c r="E1524" s="98"/>
      <c r="F1524" s="46"/>
      <c r="G1524" s="46"/>
      <c r="H1524" s="98"/>
    </row>
    <row r="1525" spans="1:8" ht="15.75">
      <c r="A1525" s="46"/>
      <c r="B1525" s="46"/>
      <c r="C1525" s="46"/>
      <c r="D1525" s="46"/>
      <c r="E1525" s="98"/>
      <c r="F1525" s="46"/>
      <c r="G1525" s="46"/>
      <c r="H1525" s="98"/>
    </row>
    <row r="1526" spans="1:8" ht="15.75">
      <c r="A1526" s="46"/>
      <c r="B1526" s="46"/>
      <c r="C1526" s="46"/>
      <c r="D1526" s="46"/>
      <c r="E1526" s="98"/>
      <c r="F1526" s="46"/>
      <c r="G1526" s="46"/>
      <c r="H1526" s="98"/>
    </row>
    <row r="1527" spans="1:8" ht="15.75">
      <c r="A1527" s="46"/>
      <c r="B1527" s="46"/>
      <c r="C1527" s="46"/>
      <c r="D1527" s="46"/>
      <c r="E1527" s="98"/>
      <c r="F1527" s="46"/>
      <c r="G1527" s="46"/>
      <c r="H1527" s="98"/>
    </row>
    <row r="1528" spans="1:8" ht="15.75">
      <c r="A1528" s="46"/>
      <c r="B1528" s="46"/>
      <c r="C1528" s="46"/>
      <c r="D1528" s="46"/>
      <c r="E1528" s="98"/>
      <c r="F1528" s="46"/>
      <c r="G1528" s="46"/>
      <c r="H1528" s="98"/>
    </row>
    <row r="1529" spans="1:8" ht="15.75">
      <c r="A1529" s="46"/>
      <c r="B1529" s="46"/>
      <c r="C1529" s="46"/>
      <c r="D1529" s="46"/>
      <c r="E1529" s="98"/>
      <c r="F1529" s="46"/>
      <c r="G1529" s="46"/>
      <c r="H1529" s="98"/>
    </row>
    <row r="1530" spans="1:8" ht="15.75">
      <c r="A1530" s="46"/>
      <c r="B1530" s="46"/>
      <c r="C1530" s="46"/>
      <c r="D1530" s="46"/>
      <c r="E1530" s="98"/>
      <c r="F1530" s="46"/>
      <c r="G1530" s="46"/>
      <c r="H1530" s="98"/>
    </row>
    <row r="1531" spans="1:8" ht="15.75">
      <c r="A1531" s="46"/>
      <c r="B1531" s="46"/>
      <c r="C1531" s="46"/>
      <c r="D1531" s="46"/>
      <c r="E1531" s="98"/>
      <c r="F1531" s="46"/>
      <c r="G1531" s="46"/>
      <c r="H1531" s="98"/>
    </row>
    <row r="1532" spans="1:8" ht="15.75">
      <c r="A1532" s="46"/>
      <c r="B1532" s="46"/>
      <c r="C1532" s="46"/>
      <c r="D1532" s="46"/>
      <c r="E1532" s="98"/>
      <c r="F1532" s="46"/>
      <c r="G1532" s="46"/>
      <c r="H1532" s="98"/>
    </row>
    <row r="1533" spans="1:8" ht="15.75">
      <c r="A1533" s="46"/>
      <c r="B1533" s="46"/>
      <c r="C1533" s="46"/>
      <c r="D1533" s="46"/>
      <c r="E1533" s="98"/>
      <c r="F1533" s="46"/>
      <c r="G1533" s="46"/>
      <c r="H1533" s="98"/>
    </row>
    <row r="1534" spans="1:8" ht="15.75">
      <c r="A1534" s="46"/>
      <c r="B1534" s="46"/>
      <c r="C1534" s="46"/>
      <c r="D1534" s="46"/>
      <c r="E1534" s="98"/>
      <c r="F1534" s="46"/>
      <c r="G1534" s="46"/>
      <c r="H1534" s="98"/>
    </row>
    <row r="1535" spans="1:8" ht="15.75">
      <c r="A1535" s="46"/>
      <c r="B1535" s="46"/>
      <c r="C1535" s="46"/>
      <c r="D1535" s="46"/>
      <c r="E1535" s="98"/>
      <c r="F1535" s="46"/>
      <c r="G1535" s="46"/>
      <c r="H1535" s="98"/>
    </row>
    <row r="1536" spans="1:8" ht="15.75">
      <c r="A1536" s="46"/>
      <c r="B1536" s="46"/>
      <c r="C1536" s="46"/>
      <c r="D1536" s="46"/>
      <c r="E1536" s="98"/>
      <c r="F1536" s="46"/>
      <c r="G1536" s="46"/>
      <c r="H1536" s="98"/>
    </row>
    <row r="1537" spans="1:8" ht="15.75">
      <c r="A1537" s="46"/>
      <c r="B1537" s="46"/>
      <c r="C1537" s="46"/>
      <c r="D1537" s="46"/>
      <c r="E1537" s="98"/>
      <c r="F1537" s="46"/>
      <c r="G1537" s="46"/>
      <c r="H1537" s="98"/>
    </row>
    <row r="1538" spans="1:8" ht="15.75">
      <c r="A1538" s="46"/>
      <c r="B1538" s="46"/>
      <c r="C1538" s="46"/>
      <c r="D1538" s="46"/>
      <c r="E1538" s="98"/>
      <c r="F1538" s="46"/>
      <c r="G1538" s="46"/>
      <c r="H1538" s="98"/>
    </row>
    <row r="1539" spans="1:8" ht="15.75">
      <c r="A1539" s="46"/>
      <c r="B1539" s="46"/>
      <c r="C1539" s="46"/>
      <c r="D1539" s="46"/>
      <c r="E1539" s="98"/>
      <c r="F1539" s="46"/>
      <c r="G1539" s="46"/>
      <c r="H1539" s="98"/>
    </row>
    <row r="1540" spans="1:8" ht="15.75">
      <c r="A1540" s="46"/>
      <c r="B1540" s="46"/>
      <c r="C1540" s="46"/>
      <c r="D1540" s="46"/>
      <c r="E1540" s="98"/>
      <c r="F1540" s="46"/>
      <c r="G1540" s="46"/>
      <c r="H1540" s="98"/>
    </row>
    <row r="1541" spans="1:8" ht="15.75">
      <c r="A1541" s="46"/>
      <c r="B1541" s="46"/>
      <c r="C1541" s="46"/>
      <c r="D1541" s="46"/>
      <c r="E1541" s="98"/>
      <c r="F1541" s="46"/>
      <c r="G1541" s="46"/>
      <c r="H1541" s="98"/>
    </row>
    <row r="1542" spans="1:8" ht="15.75">
      <c r="A1542" s="46"/>
      <c r="B1542" s="46"/>
      <c r="C1542" s="46"/>
      <c r="D1542" s="46"/>
      <c r="E1542" s="98"/>
      <c r="F1542" s="46"/>
      <c r="G1542" s="46"/>
      <c r="H1542" s="98"/>
    </row>
    <row r="1543" spans="1:8" ht="15.75">
      <c r="A1543" s="46"/>
      <c r="B1543" s="46"/>
      <c r="C1543" s="46"/>
      <c r="D1543" s="46"/>
      <c r="E1543" s="98"/>
      <c r="F1543" s="46"/>
      <c r="G1543" s="46"/>
      <c r="H1543" s="98"/>
    </row>
    <row r="1544" spans="1:8" ht="15.75">
      <c r="A1544" s="46"/>
      <c r="B1544" s="46"/>
      <c r="C1544" s="46"/>
      <c r="D1544" s="46"/>
      <c r="E1544" s="98"/>
      <c r="F1544" s="46"/>
      <c r="G1544" s="46"/>
      <c r="H1544" s="98"/>
    </row>
    <row r="1545" spans="1:8" ht="15.75">
      <c r="A1545" s="46"/>
      <c r="B1545" s="46"/>
      <c r="C1545" s="46"/>
      <c r="D1545" s="46"/>
      <c r="E1545" s="98"/>
      <c r="F1545" s="46"/>
      <c r="G1545" s="46"/>
      <c r="H1545" s="98"/>
    </row>
    <row r="1546" spans="1:8" ht="15.75">
      <c r="A1546" s="46"/>
      <c r="B1546" s="46"/>
      <c r="C1546" s="46"/>
      <c r="D1546" s="46"/>
      <c r="E1546" s="98"/>
      <c r="F1546" s="46"/>
      <c r="G1546" s="46"/>
      <c r="H1546" s="98"/>
    </row>
    <row r="1547" spans="1:8" ht="15.75">
      <c r="A1547" s="46"/>
      <c r="B1547" s="46"/>
      <c r="C1547" s="46"/>
      <c r="D1547" s="46"/>
      <c r="E1547" s="98"/>
      <c r="F1547" s="46"/>
      <c r="G1547" s="46"/>
      <c r="H1547" s="98"/>
    </row>
    <row r="1548" spans="1:8" ht="15.75">
      <c r="A1548" s="46"/>
      <c r="B1548" s="46"/>
      <c r="C1548" s="46"/>
      <c r="D1548" s="46"/>
      <c r="E1548" s="98"/>
      <c r="F1548" s="46"/>
      <c r="G1548" s="46"/>
      <c r="H1548" s="98"/>
    </row>
    <row r="1549" spans="1:8" ht="15.75">
      <c r="A1549" s="46"/>
      <c r="B1549" s="46"/>
      <c r="C1549" s="46"/>
      <c r="D1549" s="46"/>
      <c r="E1549" s="98"/>
      <c r="F1549" s="46"/>
      <c r="G1549" s="46"/>
      <c r="H1549" s="98"/>
    </row>
    <row r="1550" spans="1:8" ht="15.75">
      <c r="A1550" s="46"/>
      <c r="B1550" s="46"/>
      <c r="C1550" s="46"/>
      <c r="D1550" s="46"/>
      <c r="E1550" s="98"/>
      <c r="F1550" s="46"/>
      <c r="G1550" s="46"/>
      <c r="H1550" s="98"/>
    </row>
    <row r="1551" spans="1:8" ht="15.75">
      <c r="A1551" s="46"/>
      <c r="B1551" s="46"/>
      <c r="C1551" s="46"/>
      <c r="D1551" s="46"/>
      <c r="E1551" s="98"/>
      <c r="F1551" s="46"/>
      <c r="G1551" s="46"/>
      <c r="H1551" s="98"/>
    </row>
    <row r="1552" spans="1:8" ht="15.75">
      <c r="A1552" s="46"/>
      <c r="B1552" s="46"/>
      <c r="C1552" s="46"/>
      <c r="D1552" s="46"/>
      <c r="E1552" s="98"/>
      <c r="F1552" s="46"/>
      <c r="G1552" s="46"/>
      <c r="H1552" s="98"/>
    </row>
    <row r="1553" spans="1:8" ht="15.75">
      <c r="A1553" s="46"/>
      <c r="B1553" s="46"/>
      <c r="C1553" s="46"/>
      <c r="D1553" s="46"/>
      <c r="E1553" s="98"/>
      <c r="F1553" s="46"/>
      <c r="G1553" s="46"/>
      <c r="H1553" s="98"/>
    </row>
    <row r="1554" spans="1:8" ht="15.75">
      <c r="A1554" s="46"/>
      <c r="B1554" s="46"/>
      <c r="C1554" s="46"/>
      <c r="D1554" s="46"/>
      <c r="E1554" s="98"/>
      <c r="F1554" s="46"/>
      <c r="G1554" s="46"/>
      <c r="H1554" s="98"/>
    </row>
    <row r="1555" spans="1:8" ht="15.75">
      <c r="A1555" s="46"/>
      <c r="B1555" s="46"/>
      <c r="C1555" s="46"/>
      <c r="D1555" s="46"/>
      <c r="E1555" s="98"/>
      <c r="F1555" s="46"/>
      <c r="G1555" s="46"/>
      <c r="H1555" s="98"/>
    </row>
    <row r="1556" spans="1:8" ht="15.75">
      <c r="A1556" s="46"/>
      <c r="B1556" s="46"/>
      <c r="C1556" s="46"/>
      <c r="D1556" s="46"/>
      <c r="E1556" s="98"/>
      <c r="F1556" s="46"/>
      <c r="G1556" s="46"/>
      <c r="H1556" s="98"/>
    </row>
    <row r="1557" spans="1:8" ht="15.75">
      <c r="A1557" s="46"/>
      <c r="B1557" s="46"/>
      <c r="C1557" s="46"/>
      <c r="D1557" s="46"/>
      <c r="E1557" s="98"/>
      <c r="F1557" s="46"/>
      <c r="G1557" s="46"/>
      <c r="H1557" s="98"/>
    </row>
    <row r="1558" spans="1:8" ht="15.75">
      <c r="A1558" s="46"/>
      <c r="B1558" s="46"/>
      <c r="C1558" s="46"/>
      <c r="D1558" s="46"/>
      <c r="E1558" s="98"/>
      <c r="F1558" s="46"/>
      <c r="G1558" s="46"/>
      <c r="H1558" s="98"/>
    </row>
    <row r="1559" spans="1:8" ht="15.75">
      <c r="A1559" s="46"/>
      <c r="B1559" s="46"/>
      <c r="C1559" s="46"/>
      <c r="D1559" s="46"/>
      <c r="E1559" s="98"/>
      <c r="F1559" s="46"/>
      <c r="G1559" s="46"/>
      <c r="H1559" s="98"/>
    </row>
    <row r="1560" spans="1:8" ht="15.75">
      <c r="A1560" s="46"/>
      <c r="B1560" s="46"/>
      <c r="C1560" s="46"/>
      <c r="D1560" s="46"/>
      <c r="E1560" s="98"/>
      <c r="F1560" s="46"/>
      <c r="G1560" s="46"/>
      <c r="H1560" s="98"/>
    </row>
    <row r="1561" spans="1:8" ht="15.75">
      <c r="A1561" s="46"/>
      <c r="B1561" s="46"/>
      <c r="C1561" s="46"/>
      <c r="D1561" s="46"/>
      <c r="E1561" s="98"/>
      <c r="F1561" s="46"/>
      <c r="G1561" s="46"/>
      <c r="H1561" s="98"/>
    </row>
    <row r="1562" spans="1:8" ht="15.75">
      <c r="A1562" s="46"/>
      <c r="B1562" s="46"/>
      <c r="C1562" s="46"/>
      <c r="D1562" s="46"/>
      <c r="E1562" s="98"/>
      <c r="F1562" s="46"/>
      <c r="G1562" s="46"/>
      <c r="H1562" s="98"/>
    </row>
    <row r="1563" spans="1:8" ht="15.75">
      <c r="A1563" s="46"/>
      <c r="B1563" s="46"/>
      <c r="C1563" s="46"/>
      <c r="D1563" s="46"/>
      <c r="E1563" s="98"/>
      <c r="F1563" s="46"/>
      <c r="G1563" s="46"/>
      <c r="H1563" s="98"/>
    </row>
    <row r="1564" spans="1:8" ht="15.75">
      <c r="A1564" s="46"/>
      <c r="B1564" s="46"/>
      <c r="C1564" s="46"/>
      <c r="D1564" s="46"/>
      <c r="E1564" s="98"/>
      <c r="F1564" s="46"/>
      <c r="G1564" s="46"/>
      <c r="H1564" s="98"/>
    </row>
    <row r="1565" spans="1:8" ht="15.75">
      <c r="A1565" s="46"/>
      <c r="B1565" s="46"/>
      <c r="C1565" s="46"/>
      <c r="D1565" s="46"/>
      <c r="E1565" s="98"/>
      <c r="F1565" s="46"/>
      <c r="G1565" s="46"/>
      <c r="H1565" s="98"/>
    </row>
    <row r="1566" spans="1:8" ht="15.75">
      <c r="A1566" s="46"/>
      <c r="B1566" s="46"/>
      <c r="C1566" s="46"/>
      <c r="D1566" s="46"/>
      <c r="E1566" s="98"/>
      <c r="F1566" s="46"/>
      <c r="G1566" s="46"/>
      <c r="H1566" s="98"/>
    </row>
    <row r="1567" spans="1:8" ht="15.75">
      <c r="A1567" s="46"/>
      <c r="B1567" s="46"/>
      <c r="C1567" s="46"/>
      <c r="D1567" s="46"/>
      <c r="E1567" s="98"/>
      <c r="F1567" s="46"/>
      <c r="G1567" s="46"/>
      <c r="H1567" s="98"/>
    </row>
    <row r="1568" spans="1:8" ht="15.75">
      <c r="A1568" s="46"/>
      <c r="B1568" s="46"/>
      <c r="C1568" s="46"/>
      <c r="D1568" s="46"/>
      <c r="E1568" s="98"/>
      <c r="F1568" s="46"/>
      <c r="G1568" s="46"/>
      <c r="H1568" s="98"/>
    </row>
    <row r="1569" spans="1:8" ht="15.75">
      <c r="A1569" s="46"/>
      <c r="B1569" s="46"/>
      <c r="C1569" s="46"/>
      <c r="D1569" s="46"/>
      <c r="E1569" s="98"/>
      <c r="F1569" s="46"/>
      <c r="G1569" s="46"/>
      <c r="H1569" s="98"/>
    </row>
    <row r="1570" spans="1:8" ht="15.75">
      <c r="A1570" s="46"/>
      <c r="B1570" s="46"/>
      <c r="C1570" s="46"/>
      <c r="D1570" s="46"/>
      <c r="E1570" s="98"/>
      <c r="F1570" s="46"/>
      <c r="G1570" s="46"/>
      <c r="H1570" s="98"/>
    </row>
    <row r="1571" spans="1:8" ht="15.75">
      <c r="A1571" s="46"/>
      <c r="B1571" s="46"/>
      <c r="C1571" s="46"/>
      <c r="D1571" s="46"/>
      <c r="E1571" s="98"/>
      <c r="F1571" s="46"/>
      <c r="G1571" s="46"/>
      <c r="H1571" s="98"/>
    </row>
    <row r="1572" spans="1:8" ht="15.75">
      <c r="A1572" s="46"/>
      <c r="B1572" s="46"/>
      <c r="C1572" s="46"/>
      <c r="D1572" s="46"/>
      <c r="E1572" s="98"/>
      <c r="F1572" s="46"/>
      <c r="G1572" s="46"/>
      <c r="H1572" s="98"/>
    </row>
    <row r="1573" spans="1:8" ht="15.75">
      <c r="A1573" s="46"/>
      <c r="B1573" s="46"/>
      <c r="C1573" s="46"/>
      <c r="D1573" s="46"/>
      <c r="E1573" s="98"/>
      <c r="F1573" s="46"/>
      <c r="G1573" s="46"/>
      <c r="H1573" s="98"/>
    </row>
    <row r="1574" spans="1:8" ht="15.75">
      <c r="A1574" s="46"/>
      <c r="B1574" s="46"/>
      <c r="C1574" s="46"/>
      <c r="D1574" s="46"/>
      <c r="E1574" s="98"/>
      <c r="F1574" s="46"/>
      <c r="G1574" s="46"/>
      <c r="H1574" s="98"/>
    </row>
    <row r="1575" spans="1:8" ht="15.75">
      <c r="A1575" s="46"/>
      <c r="B1575" s="46"/>
      <c r="C1575" s="46"/>
      <c r="D1575" s="46"/>
      <c r="E1575" s="98"/>
      <c r="F1575" s="46"/>
      <c r="G1575" s="46"/>
      <c r="H1575" s="98"/>
    </row>
    <row r="1576" spans="1:8" ht="15.75">
      <c r="A1576" s="46"/>
      <c r="B1576" s="46"/>
      <c r="C1576" s="46"/>
      <c r="D1576" s="46"/>
      <c r="E1576" s="98"/>
      <c r="F1576" s="46"/>
      <c r="G1576" s="46"/>
      <c r="H1576" s="98"/>
    </row>
    <row r="1577" spans="1:8" ht="15.75">
      <c r="A1577" s="46"/>
      <c r="B1577" s="46"/>
      <c r="C1577" s="46"/>
      <c r="D1577" s="46"/>
      <c r="E1577" s="98"/>
      <c r="F1577" s="46"/>
      <c r="G1577" s="46"/>
      <c r="H1577" s="98"/>
    </row>
    <row r="1578" spans="1:8" ht="15.75">
      <c r="A1578" s="46"/>
      <c r="B1578" s="46"/>
      <c r="C1578" s="46"/>
      <c r="D1578" s="46"/>
      <c r="E1578" s="98"/>
      <c r="F1578" s="46"/>
      <c r="G1578" s="46"/>
      <c r="H1578" s="98"/>
    </row>
    <row r="1579" spans="1:8" ht="15.75">
      <c r="A1579" s="46"/>
      <c r="B1579" s="46"/>
      <c r="C1579" s="46"/>
      <c r="D1579" s="46"/>
      <c r="E1579" s="98"/>
      <c r="F1579" s="46"/>
      <c r="G1579" s="46"/>
      <c r="H1579" s="98"/>
    </row>
    <row r="1580" spans="1:8" ht="15.75">
      <c r="A1580" s="46"/>
      <c r="B1580" s="46"/>
      <c r="C1580" s="46"/>
      <c r="D1580" s="46"/>
      <c r="E1580" s="98"/>
      <c r="F1580" s="46"/>
      <c r="G1580" s="46"/>
      <c r="H1580" s="98"/>
    </row>
    <row r="1581" spans="1:8" ht="15.75">
      <c r="A1581" s="46"/>
      <c r="B1581" s="46"/>
      <c r="C1581" s="46"/>
      <c r="D1581" s="46"/>
      <c r="E1581" s="98"/>
      <c r="F1581" s="46"/>
      <c r="G1581" s="46"/>
      <c r="H1581" s="98"/>
    </row>
    <row r="1582" spans="1:8" ht="15.75">
      <c r="A1582" s="46"/>
      <c r="B1582" s="46"/>
      <c r="C1582" s="46"/>
      <c r="D1582" s="46"/>
      <c r="E1582" s="98"/>
      <c r="F1582" s="46"/>
      <c r="G1582" s="46"/>
      <c r="H1582" s="98"/>
    </row>
    <row r="1583" spans="1:8" ht="15.75">
      <c r="A1583" s="46"/>
      <c r="B1583" s="46"/>
      <c r="C1583" s="46"/>
      <c r="D1583" s="46"/>
      <c r="E1583" s="98"/>
      <c r="F1583" s="46"/>
      <c r="G1583" s="46"/>
      <c r="H1583" s="98"/>
    </row>
    <row r="1584" spans="1:8" ht="15.75">
      <c r="A1584" s="46"/>
      <c r="B1584" s="46"/>
      <c r="C1584" s="46"/>
      <c r="D1584" s="46"/>
      <c r="E1584" s="98"/>
      <c r="F1584" s="46"/>
      <c r="G1584" s="46"/>
      <c r="H1584" s="98"/>
    </row>
    <row r="1585" spans="1:8" ht="15.75">
      <c r="A1585" s="46"/>
      <c r="B1585" s="46"/>
      <c r="C1585" s="46"/>
      <c r="D1585" s="46"/>
      <c r="E1585" s="98"/>
      <c r="F1585" s="46"/>
      <c r="G1585" s="46"/>
      <c r="H1585" s="98"/>
    </row>
    <row r="1586" spans="1:8" ht="15.75">
      <c r="A1586" s="46"/>
      <c r="B1586" s="46"/>
      <c r="C1586" s="46"/>
      <c r="D1586" s="46"/>
      <c r="E1586" s="98"/>
      <c r="F1586" s="46"/>
      <c r="G1586" s="46"/>
      <c r="H1586" s="98"/>
    </row>
    <row r="1587" spans="1:8" ht="15.75">
      <c r="A1587" s="46"/>
      <c r="B1587" s="46"/>
      <c r="C1587" s="46"/>
      <c r="D1587" s="46"/>
      <c r="E1587" s="98"/>
      <c r="F1587" s="46"/>
      <c r="G1587" s="46"/>
      <c r="H1587" s="98"/>
    </row>
    <row r="1588" spans="1:8" ht="15.75">
      <c r="A1588" s="46"/>
      <c r="B1588" s="46"/>
      <c r="C1588" s="46"/>
      <c r="D1588" s="46"/>
      <c r="E1588" s="98"/>
      <c r="F1588" s="46"/>
      <c r="G1588" s="46"/>
      <c r="H1588" s="98"/>
    </row>
    <row r="1589" spans="1:8" ht="15.75">
      <c r="A1589" s="46"/>
      <c r="B1589" s="46"/>
      <c r="C1589" s="46"/>
      <c r="D1589" s="46"/>
      <c r="E1589" s="98"/>
      <c r="F1589" s="46"/>
      <c r="G1589" s="46"/>
      <c r="H1589" s="98"/>
    </row>
    <row r="1590" spans="1:8" ht="15.75">
      <c r="A1590" s="46"/>
      <c r="B1590" s="46"/>
      <c r="C1590" s="46"/>
      <c r="D1590" s="46"/>
      <c r="E1590" s="98"/>
      <c r="F1590" s="46"/>
      <c r="G1590" s="46"/>
      <c r="H1590" s="98"/>
    </row>
    <row r="1591" spans="1:8" ht="15.75">
      <c r="A1591" s="46"/>
      <c r="B1591" s="46"/>
      <c r="C1591" s="46"/>
      <c r="D1591" s="46"/>
      <c r="E1591" s="98"/>
      <c r="F1591" s="46"/>
      <c r="G1591" s="46"/>
      <c r="H1591" s="98"/>
    </row>
    <row r="1592" spans="1:8" ht="15.75">
      <c r="A1592" s="46"/>
      <c r="B1592" s="46"/>
      <c r="C1592" s="46"/>
      <c r="D1592" s="46"/>
      <c r="E1592" s="98"/>
      <c r="F1592" s="46"/>
      <c r="G1592" s="46"/>
      <c r="H1592" s="98"/>
    </row>
    <row r="1593" spans="1:8" ht="15.75">
      <c r="A1593" s="46"/>
      <c r="B1593" s="46"/>
      <c r="C1593" s="46"/>
      <c r="D1593" s="46"/>
      <c r="E1593" s="98"/>
      <c r="F1593" s="46"/>
      <c r="G1593" s="46"/>
      <c r="H1593" s="98"/>
    </row>
    <row r="1594" spans="1:8" ht="15.75">
      <c r="A1594" s="46"/>
      <c r="B1594" s="46"/>
      <c r="C1594" s="46"/>
      <c r="D1594" s="46"/>
      <c r="E1594" s="98"/>
      <c r="F1594" s="46"/>
      <c r="G1594" s="46"/>
      <c r="H1594" s="98"/>
    </row>
    <row r="1595" spans="1:8" ht="15.75">
      <c r="A1595" s="46"/>
      <c r="B1595" s="46"/>
      <c r="C1595" s="46"/>
      <c r="D1595" s="46"/>
      <c r="E1595" s="98"/>
      <c r="F1595" s="46"/>
      <c r="G1595" s="46"/>
      <c r="H1595" s="98"/>
    </row>
    <row r="1596" spans="1:8" ht="15.75">
      <c r="A1596" s="46"/>
      <c r="B1596" s="46"/>
      <c r="C1596" s="46"/>
      <c r="D1596" s="46"/>
      <c r="E1596" s="98"/>
      <c r="F1596" s="46"/>
      <c r="G1596" s="46"/>
      <c r="H1596" s="98"/>
    </row>
    <row r="1597" spans="1:8" ht="15.75">
      <c r="A1597" s="46"/>
      <c r="B1597" s="46"/>
      <c r="C1597" s="46"/>
      <c r="D1597" s="46"/>
      <c r="E1597" s="98"/>
      <c r="F1597" s="46"/>
      <c r="G1597" s="46"/>
      <c r="H1597" s="98"/>
    </row>
    <row r="1598" spans="1:8" ht="15.75">
      <c r="A1598" s="46"/>
      <c r="B1598" s="46"/>
      <c r="C1598" s="46"/>
      <c r="D1598" s="46"/>
      <c r="E1598" s="98"/>
      <c r="F1598" s="46"/>
      <c r="G1598" s="46"/>
      <c r="H1598" s="98"/>
    </row>
    <row r="1599" spans="1:8" ht="15.75">
      <c r="A1599" s="46"/>
      <c r="B1599" s="46"/>
      <c r="C1599" s="46"/>
      <c r="D1599" s="46"/>
      <c r="E1599" s="98"/>
      <c r="F1599" s="46"/>
      <c r="G1599" s="46"/>
      <c r="H1599" s="98"/>
    </row>
    <row r="1600" spans="1:8" ht="15.75">
      <c r="A1600" s="46"/>
      <c r="B1600" s="46"/>
      <c r="C1600" s="46"/>
      <c r="D1600" s="46"/>
      <c r="E1600" s="98"/>
      <c r="F1600" s="46"/>
      <c r="G1600" s="46"/>
      <c r="H1600" s="98"/>
    </row>
    <row r="1601" spans="1:8" ht="15.75">
      <c r="A1601" s="46"/>
      <c r="B1601" s="46"/>
      <c r="C1601" s="46"/>
      <c r="D1601" s="46"/>
      <c r="E1601" s="98"/>
      <c r="F1601" s="46"/>
      <c r="G1601" s="46"/>
      <c r="H1601" s="98"/>
    </row>
    <row r="1602" spans="1:8" ht="15.75">
      <c r="A1602" s="46"/>
      <c r="B1602" s="46"/>
      <c r="C1602" s="46"/>
      <c r="D1602" s="46"/>
      <c r="E1602" s="98"/>
      <c r="F1602" s="46"/>
      <c r="G1602" s="46"/>
      <c r="H1602" s="98"/>
    </row>
    <row r="1603" spans="1:8" ht="15.75">
      <c r="A1603" s="46"/>
      <c r="B1603" s="46"/>
      <c r="C1603" s="46"/>
      <c r="D1603" s="46"/>
      <c r="E1603" s="98"/>
      <c r="F1603" s="46"/>
      <c r="G1603" s="46"/>
      <c r="H1603" s="98"/>
    </row>
    <row r="1604" spans="1:8" ht="15.75">
      <c r="A1604" s="46"/>
      <c r="B1604" s="46"/>
      <c r="C1604" s="46"/>
      <c r="D1604" s="46"/>
      <c r="E1604" s="98"/>
      <c r="F1604" s="46"/>
      <c r="G1604" s="46"/>
      <c r="H1604" s="98"/>
    </row>
    <row r="1605" spans="1:8" ht="15.75">
      <c r="A1605" s="46"/>
      <c r="B1605" s="46"/>
      <c r="C1605" s="46"/>
      <c r="D1605" s="46"/>
      <c r="E1605" s="98"/>
      <c r="F1605" s="46"/>
      <c r="G1605" s="46"/>
      <c r="H1605" s="98"/>
    </row>
    <row r="1606" spans="1:8" ht="15.75">
      <c r="A1606" s="46"/>
      <c r="B1606" s="46"/>
      <c r="C1606" s="46"/>
      <c r="D1606" s="46"/>
      <c r="E1606" s="98"/>
      <c r="F1606" s="46"/>
      <c r="G1606" s="46"/>
      <c r="H1606" s="98"/>
    </row>
    <row r="1607" spans="1:8" ht="15.75">
      <c r="A1607" s="46"/>
      <c r="B1607" s="46"/>
      <c r="C1607" s="46"/>
      <c r="D1607" s="46"/>
      <c r="E1607" s="98"/>
      <c r="F1607" s="46"/>
      <c r="G1607" s="46"/>
      <c r="H1607" s="98"/>
    </row>
    <row r="1608" spans="1:8" ht="15.75">
      <c r="A1608" s="46"/>
      <c r="B1608" s="46"/>
      <c r="C1608" s="46"/>
      <c r="D1608" s="46"/>
      <c r="E1608" s="98"/>
      <c r="F1608" s="46"/>
      <c r="G1608" s="46"/>
      <c r="H1608" s="98"/>
    </row>
    <row r="1609" spans="1:8" ht="15.75">
      <c r="A1609" s="46"/>
      <c r="B1609" s="46"/>
      <c r="C1609" s="46"/>
      <c r="D1609" s="46"/>
      <c r="E1609" s="98"/>
      <c r="F1609" s="46"/>
      <c r="G1609" s="46"/>
      <c r="H1609" s="98"/>
    </row>
    <row r="1610" spans="1:8" ht="15.75">
      <c r="A1610" s="46"/>
      <c r="B1610" s="46"/>
      <c r="C1610" s="46"/>
      <c r="D1610" s="46"/>
      <c r="E1610" s="98"/>
      <c r="F1610" s="46"/>
      <c r="G1610" s="46"/>
      <c r="H1610" s="98"/>
    </row>
    <row r="1611" spans="1:8" ht="15.75">
      <c r="A1611" s="46"/>
      <c r="B1611" s="46"/>
      <c r="C1611" s="46"/>
      <c r="D1611" s="46"/>
      <c r="E1611" s="98"/>
      <c r="F1611" s="46"/>
      <c r="G1611" s="46"/>
      <c r="H1611" s="98"/>
    </row>
    <row r="1612" spans="1:8" ht="15.75">
      <c r="A1612" s="46"/>
      <c r="B1612" s="46"/>
      <c r="C1612" s="46"/>
      <c r="D1612" s="46"/>
      <c r="E1612" s="98"/>
      <c r="F1612" s="46"/>
      <c r="G1612" s="46"/>
      <c r="H1612" s="98"/>
    </row>
    <row r="1613" spans="1:8" ht="15.75">
      <c r="A1613" s="46"/>
      <c r="B1613" s="46"/>
      <c r="C1613" s="46"/>
      <c r="D1613" s="46"/>
      <c r="E1613" s="98"/>
      <c r="F1613" s="46"/>
      <c r="G1613" s="46"/>
      <c r="H1613" s="98"/>
    </row>
    <row r="1614" spans="1:8" ht="15.75">
      <c r="A1614" s="46"/>
      <c r="B1614" s="46"/>
      <c r="C1614" s="46"/>
      <c r="D1614" s="46"/>
      <c r="E1614" s="98"/>
      <c r="F1614" s="46"/>
      <c r="G1614" s="46"/>
      <c r="H1614" s="98"/>
    </row>
    <row r="1615" spans="1:8" ht="15.75">
      <c r="A1615" s="46"/>
      <c r="B1615" s="46"/>
      <c r="C1615" s="46"/>
      <c r="D1615" s="46"/>
      <c r="E1615" s="98"/>
      <c r="F1615" s="46"/>
      <c r="G1615" s="46"/>
      <c r="H1615" s="98"/>
    </row>
    <row r="1616" spans="1:8" ht="15.75">
      <c r="A1616" s="46"/>
      <c r="B1616" s="46"/>
      <c r="C1616" s="46"/>
      <c r="D1616" s="46"/>
      <c r="E1616" s="98"/>
      <c r="F1616" s="46"/>
      <c r="G1616" s="46"/>
      <c r="H1616" s="98"/>
    </row>
    <row r="1617" spans="1:8" ht="15.75">
      <c r="A1617" s="46"/>
      <c r="B1617" s="46"/>
      <c r="C1617" s="46"/>
      <c r="D1617" s="46"/>
      <c r="E1617" s="98"/>
      <c r="F1617" s="46"/>
      <c r="G1617" s="46"/>
      <c r="H1617" s="98"/>
    </row>
    <row r="1618" spans="1:8" ht="15.75">
      <c r="A1618" s="46"/>
      <c r="B1618" s="46"/>
      <c r="C1618" s="46"/>
      <c r="D1618" s="46"/>
      <c r="E1618" s="98"/>
      <c r="F1618" s="46"/>
      <c r="G1618" s="46"/>
      <c r="H1618" s="98"/>
    </row>
    <row r="1619" spans="1:8" ht="15.75">
      <c r="A1619" s="46"/>
      <c r="B1619" s="46"/>
      <c r="C1619" s="46"/>
      <c r="D1619" s="46"/>
      <c r="E1619" s="98"/>
      <c r="F1619" s="46"/>
      <c r="G1619" s="46"/>
      <c r="H1619" s="98"/>
    </row>
    <row r="1620" spans="1:8" ht="15.75">
      <c r="A1620" s="46"/>
      <c r="B1620" s="46"/>
      <c r="C1620" s="46"/>
      <c r="D1620" s="46"/>
      <c r="E1620" s="98"/>
      <c r="F1620" s="46"/>
      <c r="G1620" s="46"/>
      <c r="H1620" s="98"/>
    </row>
    <row r="1621" spans="1:8" ht="15.75">
      <c r="A1621" s="46"/>
      <c r="B1621" s="46"/>
      <c r="C1621" s="46"/>
      <c r="D1621" s="46"/>
      <c r="E1621" s="98"/>
      <c r="F1621" s="46"/>
      <c r="G1621" s="46"/>
      <c r="H1621" s="98"/>
    </row>
    <row r="1622" spans="1:8" ht="15.75">
      <c r="A1622" s="46"/>
      <c r="B1622" s="46"/>
      <c r="C1622" s="46"/>
      <c r="D1622" s="46"/>
      <c r="E1622" s="98"/>
      <c r="F1622" s="46"/>
      <c r="G1622" s="46"/>
      <c r="H1622" s="98"/>
    </row>
    <row r="1623" spans="1:8" ht="15.75">
      <c r="A1623" s="46"/>
      <c r="B1623" s="46"/>
      <c r="C1623" s="46"/>
      <c r="D1623" s="46"/>
      <c r="E1623" s="98"/>
      <c r="F1623" s="46"/>
      <c r="G1623" s="46"/>
      <c r="H1623" s="98"/>
    </row>
    <row r="1624" spans="1:8" ht="15.75">
      <c r="A1624" s="46"/>
      <c r="B1624" s="46"/>
      <c r="C1624" s="46"/>
      <c r="D1624" s="46"/>
      <c r="E1624" s="98"/>
      <c r="F1624" s="46"/>
      <c r="G1624" s="46"/>
      <c r="H1624" s="98"/>
    </row>
    <row r="1625" spans="1:8" ht="15.75">
      <c r="A1625" s="46"/>
      <c r="B1625" s="46"/>
      <c r="C1625" s="46"/>
      <c r="D1625" s="46"/>
      <c r="E1625" s="98"/>
      <c r="F1625" s="46"/>
      <c r="G1625" s="46"/>
      <c r="H1625" s="98"/>
    </row>
    <row r="1626" spans="1:8" ht="15.75">
      <c r="A1626" s="46"/>
      <c r="B1626" s="46"/>
      <c r="C1626" s="46"/>
      <c r="D1626" s="46"/>
      <c r="E1626" s="98"/>
      <c r="F1626" s="46"/>
      <c r="G1626" s="46"/>
      <c r="H1626" s="98"/>
    </row>
    <row r="1627" spans="1:8" ht="15.75">
      <c r="A1627" s="46"/>
      <c r="B1627" s="46"/>
      <c r="C1627" s="46"/>
      <c r="D1627" s="46"/>
      <c r="E1627" s="98"/>
      <c r="F1627" s="46"/>
      <c r="G1627" s="46"/>
      <c r="H1627" s="98"/>
    </row>
    <row r="1628" spans="1:8" ht="15.75">
      <c r="A1628" s="46"/>
      <c r="B1628" s="46"/>
      <c r="C1628" s="46"/>
      <c r="D1628" s="46"/>
      <c r="E1628" s="98"/>
      <c r="F1628" s="46"/>
      <c r="G1628" s="46"/>
      <c r="H1628" s="98"/>
    </row>
    <row r="1629" spans="1:8" ht="15.75">
      <c r="A1629" s="46"/>
      <c r="B1629" s="46"/>
      <c r="C1629" s="46"/>
      <c r="D1629" s="46"/>
      <c r="E1629" s="98"/>
      <c r="F1629" s="46"/>
      <c r="G1629" s="46"/>
      <c r="H1629" s="98"/>
    </row>
    <row r="1630" spans="1:8" ht="15.75">
      <c r="A1630" s="46"/>
      <c r="B1630" s="46"/>
      <c r="C1630" s="46"/>
      <c r="D1630" s="46"/>
      <c r="E1630" s="98"/>
      <c r="F1630" s="46"/>
      <c r="G1630" s="46"/>
      <c r="H1630" s="98"/>
    </row>
    <row r="1631" spans="1:8" ht="15.75">
      <c r="A1631" s="46"/>
      <c r="B1631" s="46"/>
      <c r="C1631" s="46"/>
      <c r="D1631" s="46"/>
      <c r="E1631" s="98"/>
      <c r="F1631" s="46"/>
      <c r="G1631" s="46"/>
      <c r="H1631" s="98"/>
    </row>
    <row r="1632" spans="1:8" ht="15.75">
      <c r="A1632" s="46"/>
      <c r="B1632" s="46"/>
      <c r="C1632" s="46"/>
      <c r="D1632" s="46"/>
      <c r="E1632" s="98"/>
      <c r="F1632" s="46"/>
      <c r="G1632" s="46"/>
      <c r="H1632" s="98"/>
    </row>
    <row r="1633" spans="1:8" ht="15.75">
      <c r="A1633" s="46"/>
      <c r="B1633" s="46"/>
      <c r="C1633" s="46"/>
      <c r="D1633" s="46"/>
      <c r="E1633" s="98"/>
      <c r="F1633" s="46"/>
      <c r="G1633" s="46"/>
      <c r="H1633" s="98"/>
    </row>
    <row r="1634" spans="1:8" ht="15.75">
      <c r="A1634" s="46"/>
      <c r="B1634" s="46"/>
      <c r="C1634" s="46"/>
      <c r="D1634" s="46"/>
      <c r="E1634" s="98"/>
      <c r="F1634" s="46"/>
      <c r="G1634" s="46"/>
      <c r="H1634" s="98"/>
    </row>
    <row r="1635" spans="1:8" ht="15.75">
      <c r="A1635" s="46"/>
      <c r="B1635" s="46"/>
      <c r="C1635" s="46"/>
      <c r="D1635" s="46"/>
      <c r="E1635" s="98"/>
      <c r="F1635" s="46"/>
      <c r="G1635" s="46"/>
      <c r="H1635" s="98"/>
    </row>
    <row r="1636" spans="1:8" ht="15.75">
      <c r="A1636" s="46"/>
      <c r="B1636" s="46"/>
      <c r="C1636" s="46"/>
      <c r="D1636" s="46"/>
      <c r="E1636" s="98"/>
      <c r="F1636" s="46"/>
      <c r="G1636" s="46"/>
      <c r="H1636" s="98"/>
    </row>
    <row r="1637" spans="1:8" ht="15.75">
      <c r="A1637" s="46"/>
      <c r="B1637" s="46"/>
      <c r="C1637" s="46"/>
      <c r="D1637" s="46"/>
      <c r="E1637" s="98"/>
      <c r="F1637" s="46"/>
      <c r="G1637" s="46"/>
      <c r="H1637" s="98"/>
    </row>
    <row r="1638" spans="1:8" ht="15.75">
      <c r="A1638" s="46"/>
      <c r="B1638" s="46"/>
      <c r="C1638" s="46"/>
      <c r="D1638" s="46"/>
      <c r="E1638" s="98"/>
      <c r="F1638" s="46"/>
      <c r="G1638" s="46"/>
      <c r="H1638" s="98"/>
    </row>
    <row r="1639" spans="1:8" ht="15.75">
      <c r="A1639" s="46"/>
      <c r="B1639" s="46"/>
      <c r="C1639" s="46"/>
      <c r="D1639" s="46"/>
      <c r="E1639" s="98"/>
      <c r="F1639" s="46"/>
      <c r="G1639" s="46"/>
      <c r="H1639" s="98"/>
    </row>
    <row r="1640" spans="1:8" ht="15.75">
      <c r="A1640" s="46"/>
      <c r="B1640" s="46"/>
      <c r="C1640" s="46"/>
      <c r="D1640" s="46"/>
      <c r="E1640" s="98"/>
      <c r="F1640" s="46"/>
      <c r="G1640" s="46"/>
      <c r="H1640" s="98"/>
    </row>
    <row r="1641" spans="1:8" ht="15.75">
      <c r="A1641" s="46"/>
      <c r="B1641" s="46"/>
      <c r="C1641" s="46"/>
      <c r="D1641" s="46"/>
      <c r="E1641" s="98"/>
      <c r="F1641" s="46"/>
      <c r="G1641" s="46"/>
      <c r="H1641" s="98"/>
    </row>
    <row r="1642" spans="1:8" ht="15.75">
      <c r="A1642" s="46"/>
      <c r="B1642" s="46"/>
      <c r="C1642" s="46"/>
      <c r="D1642" s="46"/>
      <c r="E1642" s="98"/>
      <c r="F1642" s="46"/>
      <c r="G1642" s="46"/>
      <c r="H1642" s="98"/>
    </row>
    <row r="1643" spans="1:8" ht="15.75">
      <c r="A1643" s="46"/>
      <c r="B1643" s="46"/>
      <c r="C1643" s="46"/>
      <c r="D1643" s="46"/>
      <c r="E1643" s="98"/>
      <c r="F1643" s="46"/>
      <c r="G1643" s="46"/>
      <c r="H1643" s="98"/>
    </row>
    <row r="1644" spans="1:8" ht="15.75">
      <c r="A1644" s="46"/>
      <c r="B1644" s="46"/>
      <c r="C1644" s="46"/>
      <c r="D1644" s="46"/>
      <c r="E1644" s="98"/>
      <c r="F1644" s="46"/>
      <c r="G1644" s="46"/>
      <c r="H1644" s="98"/>
    </row>
    <row r="1645" spans="1:8" ht="15.75">
      <c r="A1645" s="46"/>
      <c r="B1645" s="46"/>
      <c r="C1645" s="46"/>
      <c r="D1645" s="46"/>
      <c r="E1645" s="98"/>
      <c r="F1645" s="46"/>
      <c r="G1645" s="46"/>
      <c r="H1645" s="98"/>
    </row>
    <row r="1646" spans="1:8" ht="15.75">
      <c r="A1646" s="46"/>
      <c r="B1646" s="46"/>
      <c r="C1646" s="46"/>
      <c r="D1646" s="46"/>
      <c r="E1646" s="98"/>
      <c r="F1646" s="46"/>
      <c r="G1646" s="46"/>
      <c r="H1646" s="98"/>
    </row>
    <row r="1647" spans="1:8" ht="15.75">
      <c r="A1647" s="46"/>
      <c r="B1647" s="46"/>
      <c r="C1647" s="46"/>
      <c r="D1647" s="46"/>
      <c r="E1647" s="98"/>
      <c r="F1647" s="46"/>
      <c r="G1647" s="46"/>
      <c r="H1647" s="98"/>
    </row>
    <row r="1648" spans="1:8" ht="15.75">
      <c r="A1648" s="46"/>
      <c r="B1648" s="46"/>
      <c r="C1648" s="46"/>
      <c r="D1648" s="46"/>
      <c r="E1648" s="98"/>
      <c r="F1648" s="46"/>
      <c r="G1648" s="46"/>
      <c r="H1648" s="98"/>
    </row>
    <row r="1649" spans="1:8" ht="15.75">
      <c r="A1649" s="46"/>
      <c r="B1649" s="46"/>
      <c r="C1649" s="46"/>
      <c r="D1649" s="46"/>
      <c r="E1649" s="98"/>
      <c r="F1649" s="46"/>
      <c r="G1649" s="46"/>
      <c r="H1649" s="98"/>
    </row>
    <row r="1650" spans="1:8" ht="15.75">
      <c r="A1650" s="46"/>
      <c r="B1650" s="46"/>
      <c r="C1650" s="46"/>
      <c r="D1650" s="46"/>
      <c r="E1650" s="98"/>
      <c r="F1650" s="46"/>
      <c r="G1650" s="46"/>
      <c r="H1650" s="98"/>
    </row>
    <row r="1651" spans="1:8" ht="15.75">
      <c r="A1651" s="46"/>
      <c r="B1651" s="46"/>
      <c r="C1651" s="46"/>
      <c r="D1651" s="46"/>
      <c r="E1651" s="98"/>
      <c r="F1651" s="46"/>
      <c r="G1651" s="46"/>
      <c r="H1651" s="98"/>
    </row>
    <row r="1652" spans="1:8" ht="15.75">
      <c r="A1652" s="46"/>
      <c r="B1652" s="46"/>
      <c r="C1652" s="46"/>
      <c r="D1652" s="46"/>
      <c r="E1652" s="98"/>
      <c r="F1652" s="46"/>
      <c r="G1652" s="46"/>
      <c r="H1652" s="98"/>
    </row>
    <row r="1653" spans="1:8" ht="15.75">
      <c r="A1653" s="46"/>
      <c r="B1653" s="46"/>
      <c r="C1653" s="46"/>
      <c r="D1653" s="46"/>
      <c r="E1653" s="98"/>
      <c r="F1653" s="46"/>
      <c r="G1653" s="46"/>
      <c r="H1653" s="98"/>
    </row>
    <row r="1654" spans="1:8" ht="15.75">
      <c r="A1654" s="46"/>
      <c r="B1654" s="46"/>
      <c r="C1654" s="46"/>
      <c r="D1654" s="46"/>
      <c r="E1654" s="98"/>
      <c r="F1654" s="46"/>
      <c r="G1654" s="46"/>
      <c r="H1654" s="98"/>
    </row>
    <row r="1655" spans="1:8" ht="15.75">
      <c r="A1655" s="46"/>
      <c r="B1655" s="46"/>
      <c r="C1655" s="46"/>
      <c r="D1655" s="46"/>
      <c r="E1655" s="98"/>
      <c r="F1655" s="46"/>
      <c r="G1655" s="46"/>
      <c r="H1655" s="98"/>
    </row>
    <row r="1656" spans="1:8" ht="15.75">
      <c r="A1656" s="46"/>
      <c r="B1656" s="46"/>
      <c r="C1656" s="46"/>
      <c r="D1656" s="46"/>
      <c r="E1656" s="98"/>
      <c r="F1656" s="46"/>
      <c r="G1656" s="46"/>
      <c r="H1656" s="98"/>
    </row>
    <row r="1657" spans="1:8" ht="15.75">
      <c r="A1657" s="46"/>
      <c r="B1657" s="46"/>
      <c r="C1657" s="46"/>
      <c r="D1657" s="46"/>
      <c r="E1657" s="98"/>
      <c r="F1657" s="46"/>
      <c r="G1657" s="46"/>
      <c r="H1657" s="98"/>
    </row>
    <row r="1658" spans="1:8" ht="15.75">
      <c r="A1658" s="46"/>
      <c r="B1658" s="46"/>
      <c r="C1658" s="46"/>
      <c r="D1658" s="46"/>
      <c r="E1658" s="98"/>
      <c r="F1658" s="46"/>
      <c r="G1658" s="46"/>
      <c r="H1658" s="98"/>
    </row>
    <row r="1659" spans="1:8" ht="15.75">
      <c r="A1659" s="46"/>
      <c r="B1659" s="46"/>
      <c r="C1659" s="46"/>
      <c r="D1659" s="46"/>
      <c r="E1659" s="98"/>
      <c r="F1659" s="46"/>
      <c r="G1659" s="46"/>
      <c r="H1659" s="98"/>
    </row>
    <row r="1660" spans="1:8" ht="15.75">
      <c r="A1660" s="46"/>
      <c r="B1660" s="46"/>
      <c r="C1660" s="46"/>
      <c r="D1660" s="46"/>
      <c r="E1660" s="98"/>
      <c r="F1660" s="46"/>
      <c r="G1660" s="46"/>
      <c r="H1660" s="98"/>
    </row>
    <row r="1661" spans="1:8" ht="15.75">
      <c r="A1661" s="46"/>
      <c r="B1661" s="46"/>
      <c r="C1661" s="46"/>
      <c r="D1661" s="46"/>
      <c r="E1661" s="98"/>
      <c r="F1661" s="46"/>
      <c r="G1661" s="46"/>
      <c r="H1661" s="98"/>
    </row>
    <row r="1662" spans="1:8" ht="15.75">
      <c r="A1662" s="46"/>
      <c r="B1662" s="46"/>
      <c r="C1662" s="46"/>
      <c r="D1662" s="46"/>
      <c r="E1662" s="98"/>
      <c r="F1662" s="46"/>
      <c r="G1662" s="46"/>
      <c r="H1662" s="98"/>
    </row>
    <row r="1663" spans="1:8" ht="15.75">
      <c r="A1663" s="46"/>
      <c r="B1663" s="46"/>
      <c r="C1663" s="46"/>
      <c r="D1663" s="46"/>
      <c r="E1663" s="98"/>
      <c r="F1663" s="46"/>
      <c r="G1663" s="46"/>
      <c r="H1663" s="98"/>
    </row>
    <row r="1664" spans="1:8" ht="15.75">
      <c r="A1664" s="46"/>
      <c r="B1664" s="46"/>
      <c r="C1664" s="46"/>
      <c r="D1664" s="46"/>
      <c r="E1664" s="98"/>
      <c r="F1664" s="46"/>
      <c r="G1664" s="46"/>
      <c r="H1664" s="98"/>
    </row>
    <row r="1665" spans="1:8" ht="15.75">
      <c r="A1665" s="46"/>
      <c r="B1665" s="46"/>
      <c r="C1665" s="46"/>
      <c r="D1665" s="46"/>
      <c r="E1665" s="98"/>
      <c r="F1665" s="46"/>
      <c r="G1665" s="46"/>
      <c r="H1665" s="98"/>
    </row>
    <row r="1666" spans="1:8" ht="15.75">
      <c r="A1666" s="46"/>
      <c r="B1666" s="46"/>
      <c r="C1666" s="46"/>
      <c r="D1666" s="46"/>
      <c r="E1666" s="98"/>
      <c r="F1666" s="46"/>
      <c r="G1666" s="46"/>
      <c r="H1666" s="98"/>
    </row>
    <row r="1667" spans="1:8" ht="15.75">
      <c r="A1667" s="46"/>
      <c r="B1667" s="46"/>
      <c r="C1667" s="46"/>
      <c r="D1667" s="46"/>
      <c r="E1667" s="98"/>
      <c r="F1667" s="46"/>
      <c r="G1667" s="46"/>
      <c r="H1667" s="98"/>
    </row>
    <row r="1668" spans="1:8" ht="15.75">
      <c r="A1668" s="46"/>
      <c r="B1668" s="46"/>
      <c r="C1668" s="46"/>
      <c r="D1668" s="46"/>
      <c r="E1668" s="98"/>
      <c r="F1668" s="46"/>
      <c r="G1668" s="46"/>
      <c r="H1668" s="98"/>
    </row>
    <row r="1669" spans="1:8" ht="15.75">
      <c r="A1669" s="46"/>
      <c r="B1669" s="46"/>
      <c r="C1669" s="46"/>
      <c r="D1669" s="46"/>
      <c r="E1669" s="98"/>
      <c r="F1669" s="46"/>
      <c r="G1669" s="46"/>
      <c r="H1669" s="98"/>
    </row>
    <row r="1670" spans="1:8" ht="15.75">
      <c r="A1670" s="46"/>
      <c r="B1670" s="46"/>
      <c r="C1670" s="46"/>
      <c r="D1670" s="46"/>
      <c r="E1670" s="98"/>
      <c r="F1670" s="46"/>
      <c r="G1670" s="46"/>
      <c r="H1670" s="98"/>
    </row>
    <row r="1671" spans="1:8" ht="15.75">
      <c r="A1671" s="46"/>
      <c r="B1671" s="46"/>
      <c r="C1671" s="46"/>
      <c r="D1671" s="46"/>
      <c r="E1671" s="98"/>
      <c r="F1671" s="46"/>
      <c r="G1671" s="46"/>
      <c r="H1671" s="98"/>
    </row>
    <row r="1672" spans="1:8" ht="15.75">
      <c r="A1672" s="46"/>
      <c r="B1672" s="46"/>
      <c r="C1672" s="46"/>
      <c r="D1672" s="46"/>
      <c r="E1672" s="98"/>
      <c r="F1672" s="46"/>
      <c r="G1672" s="46"/>
      <c r="H1672" s="98"/>
    </row>
    <row r="1673" spans="1:8" ht="15.75">
      <c r="A1673" s="46"/>
      <c r="B1673" s="46"/>
      <c r="C1673" s="46"/>
      <c r="D1673" s="46"/>
      <c r="E1673" s="98"/>
      <c r="F1673" s="46"/>
      <c r="G1673" s="46"/>
      <c r="H1673" s="98"/>
    </row>
    <row r="1674" spans="1:8" ht="15.75">
      <c r="A1674" s="46"/>
      <c r="B1674" s="46"/>
      <c r="C1674" s="46"/>
      <c r="D1674" s="46"/>
      <c r="E1674" s="98"/>
      <c r="F1674" s="46"/>
      <c r="G1674" s="46"/>
      <c r="H1674" s="98"/>
    </row>
    <row r="1675" spans="1:8" ht="15.75">
      <c r="A1675" s="46"/>
      <c r="B1675" s="46"/>
      <c r="C1675" s="46"/>
      <c r="D1675" s="46"/>
      <c r="E1675" s="98"/>
      <c r="F1675" s="46"/>
      <c r="G1675" s="46"/>
      <c r="H1675" s="98"/>
    </row>
    <row r="1676" spans="1:8" ht="15.75">
      <c r="A1676" s="46"/>
      <c r="B1676" s="46"/>
      <c r="C1676" s="46"/>
      <c r="D1676" s="46"/>
      <c r="E1676" s="98"/>
      <c r="F1676" s="46"/>
      <c r="G1676" s="46"/>
      <c r="H1676" s="98"/>
    </row>
    <row r="1677" spans="1:8" ht="15.75">
      <c r="A1677" s="46"/>
      <c r="B1677" s="46"/>
      <c r="C1677" s="46"/>
      <c r="D1677" s="46"/>
      <c r="E1677" s="98"/>
      <c r="F1677" s="46"/>
      <c r="G1677" s="46"/>
      <c r="H1677" s="98"/>
    </row>
    <row r="1678" spans="1:8" ht="15.75">
      <c r="A1678" s="46"/>
      <c r="B1678" s="46"/>
      <c r="C1678" s="46"/>
      <c r="D1678" s="46"/>
      <c r="E1678" s="98"/>
      <c r="F1678" s="46"/>
      <c r="G1678" s="46"/>
      <c r="H1678" s="98"/>
    </row>
    <row r="1679" spans="1:8" ht="15.75">
      <c r="A1679" s="46"/>
      <c r="B1679" s="46"/>
      <c r="C1679" s="46"/>
      <c r="D1679" s="46"/>
      <c r="E1679" s="98"/>
      <c r="F1679" s="46"/>
      <c r="G1679" s="46"/>
      <c r="H1679" s="98"/>
    </row>
    <row r="1680" spans="1:8" ht="15.75">
      <c r="A1680" s="46"/>
      <c r="B1680" s="46"/>
      <c r="C1680" s="46"/>
      <c r="D1680" s="46"/>
      <c r="E1680" s="98"/>
      <c r="F1680" s="46"/>
      <c r="G1680" s="46"/>
      <c r="H1680" s="98"/>
    </row>
    <row r="1681" spans="1:8" ht="15.75">
      <c r="A1681" s="46"/>
      <c r="B1681" s="46"/>
      <c r="C1681" s="46"/>
      <c r="D1681" s="46"/>
      <c r="E1681" s="98"/>
      <c r="F1681" s="46"/>
      <c r="G1681" s="46"/>
      <c r="H1681" s="98"/>
    </row>
    <row r="1682" spans="1:8" ht="15.75">
      <c r="A1682" s="46"/>
      <c r="B1682" s="46"/>
      <c r="C1682" s="46"/>
      <c r="D1682" s="46"/>
      <c r="E1682" s="98"/>
      <c r="F1682" s="46"/>
      <c r="G1682" s="46"/>
      <c r="H1682" s="98"/>
    </row>
    <row r="1683" spans="1:8" ht="15.75">
      <c r="A1683" s="46"/>
      <c r="B1683" s="46"/>
      <c r="C1683" s="46"/>
      <c r="D1683" s="46"/>
      <c r="E1683" s="98"/>
      <c r="F1683" s="46"/>
      <c r="G1683" s="46"/>
      <c r="H1683" s="98"/>
    </row>
    <row r="1684" spans="1:8" ht="15.75">
      <c r="A1684" s="46"/>
      <c r="B1684" s="46"/>
      <c r="C1684" s="46"/>
      <c r="D1684" s="46"/>
      <c r="E1684" s="98"/>
      <c r="F1684" s="46"/>
      <c r="G1684" s="46"/>
      <c r="H1684" s="98"/>
    </row>
    <row r="1685" spans="1:8" ht="15.75">
      <c r="A1685" s="46"/>
      <c r="B1685" s="46"/>
      <c r="C1685" s="46"/>
      <c r="D1685" s="46"/>
      <c r="E1685" s="98"/>
      <c r="F1685" s="46"/>
      <c r="G1685" s="46"/>
      <c r="H1685" s="98"/>
    </row>
    <row r="1686" spans="1:8" ht="15.75">
      <c r="A1686" s="46"/>
      <c r="B1686" s="46"/>
      <c r="C1686" s="46"/>
      <c r="D1686" s="46"/>
      <c r="E1686" s="98"/>
      <c r="F1686" s="46"/>
      <c r="G1686" s="46"/>
      <c r="H1686" s="98"/>
    </row>
    <row r="1687" spans="1:8" ht="15.75">
      <c r="A1687" s="46"/>
      <c r="B1687" s="46"/>
      <c r="C1687" s="46"/>
      <c r="D1687" s="46"/>
      <c r="E1687" s="98"/>
      <c r="F1687" s="46"/>
      <c r="G1687" s="46"/>
      <c r="H1687" s="98"/>
    </row>
    <row r="1688" spans="1:8" ht="15.75">
      <c r="A1688" s="46"/>
      <c r="B1688" s="46"/>
      <c r="C1688" s="46"/>
      <c r="D1688" s="46"/>
      <c r="E1688" s="98"/>
      <c r="F1688" s="46"/>
      <c r="G1688" s="46"/>
      <c r="H1688" s="98"/>
    </row>
    <row r="1689" spans="1:8" ht="15.75">
      <c r="A1689" s="46"/>
      <c r="B1689" s="46"/>
      <c r="C1689" s="46"/>
      <c r="D1689" s="46"/>
      <c r="E1689" s="98"/>
      <c r="F1689" s="46"/>
      <c r="G1689" s="46"/>
      <c r="H1689" s="98"/>
    </row>
    <row r="1690" spans="1:8" ht="15.75">
      <c r="A1690" s="46"/>
      <c r="B1690" s="46"/>
      <c r="C1690" s="46"/>
      <c r="D1690" s="46"/>
      <c r="E1690" s="98"/>
      <c r="F1690" s="46"/>
      <c r="G1690" s="46"/>
      <c r="H1690" s="98"/>
    </row>
    <row r="1691" spans="1:8" ht="15.75">
      <c r="A1691" s="46"/>
      <c r="B1691" s="46"/>
      <c r="C1691" s="46"/>
      <c r="D1691" s="46"/>
      <c r="E1691" s="98"/>
      <c r="F1691" s="46"/>
      <c r="G1691" s="46"/>
      <c r="H1691" s="98"/>
    </row>
    <row r="1692" spans="1:8" ht="15.75">
      <c r="A1692" s="46"/>
      <c r="B1692" s="46"/>
      <c r="C1692" s="46"/>
      <c r="D1692" s="46"/>
      <c r="E1692" s="98"/>
      <c r="F1692" s="46"/>
      <c r="G1692" s="46"/>
      <c r="H1692" s="98"/>
    </row>
    <row r="1693" spans="1:8" ht="15.75">
      <c r="A1693" s="46"/>
      <c r="B1693" s="46"/>
      <c r="C1693" s="46"/>
      <c r="D1693" s="46"/>
      <c r="E1693" s="98"/>
      <c r="F1693" s="46"/>
      <c r="G1693" s="46"/>
      <c r="H1693" s="98"/>
    </row>
    <row r="1694" spans="1:8" ht="15.75">
      <c r="A1694" s="46"/>
      <c r="B1694" s="46"/>
      <c r="C1694" s="46"/>
      <c r="D1694" s="46"/>
      <c r="E1694" s="98"/>
      <c r="F1694" s="46"/>
      <c r="G1694" s="46"/>
      <c r="H1694" s="98"/>
    </row>
    <row r="1695" spans="1:8" ht="15.75">
      <c r="A1695" s="46"/>
      <c r="B1695" s="46"/>
      <c r="C1695" s="46"/>
      <c r="D1695" s="46"/>
      <c r="E1695" s="98"/>
      <c r="F1695" s="46"/>
      <c r="G1695" s="46"/>
      <c r="H1695" s="98"/>
    </row>
    <row r="1696" spans="1:8" ht="15.75">
      <c r="A1696" s="46"/>
      <c r="B1696" s="46"/>
      <c r="C1696" s="46"/>
      <c r="D1696" s="46"/>
      <c r="E1696" s="98"/>
      <c r="F1696" s="46"/>
      <c r="G1696" s="46"/>
      <c r="H1696" s="98"/>
    </row>
    <row r="1697" spans="1:8" ht="15.75">
      <c r="A1697" s="46"/>
      <c r="B1697" s="46"/>
      <c r="C1697" s="46"/>
      <c r="D1697" s="46"/>
      <c r="E1697" s="98"/>
      <c r="F1697" s="46"/>
      <c r="G1697" s="46"/>
      <c r="H1697" s="98"/>
    </row>
    <row r="1698" spans="1:8" ht="15.75">
      <c r="A1698" s="46"/>
      <c r="B1698" s="46"/>
      <c r="C1698" s="46"/>
      <c r="D1698" s="46"/>
      <c r="E1698" s="98"/>
      <c r="F1698" s="46"/>
      <c r="G1698" s="46"/>
      <c r="H1698" s="98"/>
    </row>
    <row r="1699" spans="1:8" ht="15.75">
      <c r="A1699" s="46"/>
      <c r="B1699" s="46"/>
      <c r="C1699" s="46"/>
      <c r="D1699" s="46"/>
      <c r="E1699" s="98"/>
      <c r="F1699" s="46"/>
      <c r="G1699" s="46"/>
      <c r="H1699" s="98"/>
    </row>
    <row r="1700" spans="1:8" ht="15.75">
      <c r="A1700" s="46"/>
      <c r="B1700" s="46"/>
      <c r="C1700" s="46"/>
      <c r="D1700" s="46"/>
      <c r="E1700" s="98"/>
      <c r="F1700" s="46"/>
      <c r="G1700" s="46"/>
      <c r="H1700" s="98"/>
    </row>
    <row r="1701" spans="1:8" ht="15.75">
      <c r="A1701" s="46"/>
      <c r="B1701" s="46"/>
      <c r="C1701" s="46"/>
      <c r="D1701" s="46"/>
      <c r="E1701" s="98"/>
      <c r="F1701" s="46"/>
      <c r="G1701" s="46"/>
      <c r="H1701" s="98"/>
    </row>
    <row r="1702" spans="1:8" ht="15.75">
      <c r="A1702" s="46"/>
      <c r="B1702" s="46"/>
      <c r="C1702" s="46"/>
      <c r="D1702" s="46"/>
      <c r="E1702" s="98"/>
      <c r="F1702" s="46"/>
      <c r="G1702" s="46"/>
      <c r="H1702" s="98"/>
    </row>
    <row r="1703" spans="1:8" ht="15.75">
      <c r="A1703" s="46"/>
      <c r="B1703" s="46"/>
      <c r="C1703" s="46"/>
      <c r="D1703" s="46"/>
      <c r="E1703" s="98"/>
      <c r="F1703" s="46"/>
      <c r="G1703" s="46"/>
      <c r="H1703" s="98"/>
    </row>
    <row r="1704" spans="1:8" ht="15.75">
      <c r="A1704" s="46"/>
      <c r="B1704" s="46"/>
      <c r="C1704" s="46"/>
      <c r="D1704" s="46"/>
      <c r="E1704" s="98"/>
      <c r="F1704" s="46"/>
      <c r="G1704" s="46"/>
      <c r="H1704" s="98"/>
    </row>
    <row r="1705" spans="1:8" ht="15.75">
      <c r="A1705" s="46"/>
      <c r="B1705" s="46"/>
      <c r="C1705" s="46"/>
      <c r="D1705" s="46"/>
      <c r="E1705" s="98"/>
      <c r="F1705" s="46"/>
      <c r="G1705" s="46"/>
      <c r="H1705" s="98"/>
    </row>
    <row r="1706" spans="1:8" ht="15.75">
      <c r="A1706" s="46"/>
      <c r="B1706" s="46"/>
      <c r="C1706" s="46"/>
      <c r="D1706" s="46"/>
      <c r="E1706" s="98"/>
      <c r="F1706" s="46"/>
      <c r="G1706" s="46"/>
      <c r="H1706" s="98"/>
    </row>
    <row r="1707" spans="1:8" ht="15.75">
      <c r="A1707" s="46"/>
      <c r="B1707" s="46"/>
      <c r="C1707" s="46"/>
      <c r="D1707" s="46"/>
      <c r="E1707" s="98"/>
      <c r="F1707" s="46"/>
      <c r="G1707" s="46"/>
      <c r="H1707" s="98"/>
    </row>
    <row r="1708" spans="1:8" ht="15.75">
      <c r="A1708" s="46"/>
      <c r="B1708" s="46"/>
      <c r="C1708" s="46"/>
      <c r="D1708" s="46"/>
      <c r="E1708" s="98"/>
      <c r="F1708" s="46"/>
      <c r="G1708" s="46"/>
      <c r="H1708" s="98"/>
    </row>
    <row r="1709" spans="1:8" ht="15.75">
      <c r="A1709" s="46"/>
      <c r="B1709" s="46"/>
      <c r="C1709" s="46"/>
      <c r="D1709" s="46"/>
      <c r="E1709" s="98"/>
      <c r="F1709" s="46"/>
      <c r="G1709" s="46"/>
      <c r="H1709" s="98"/>
    </row>
    <row r="1710" spans="1:8" ht="15.75">
      <c r="A1710" s="46"/>
      <c r="B1710" s="46"/>
      <c r="C1710" s="46"/>
      <c r="D1710" s="46"/>
      <c r="E1710" s="98"/>
      <c r="F1710" s="46"/>
      <c r="G1710" s="46"/>
      <c r="H1710" s="98"/>
    </row>
    <row r="1711" spans="1:8" ht="15.75">
      <c r="A1711" s="46"/>
      <c r="B1711" s="46"/>
      <c r="C1711" s="46"/>
      <c r="D1711" s="46"/>
      <c r="E1711" s="98"/>
      <c r="F1711" s="46"/>
      <c r="G1711" s="46"/>
      <c r="H1711" s="98"/>
    </row>
    <row r="1712" spans="1:8" ht="15.75">
      <c r="A1712" s="46"/>
      <c r="B1712" s="46"/>
      <c r="C1712" s="46"/>
      <c r="D1712" s="46"/>
      <c r="E1712" s="98"/>
      <c r="F1712" s="46"/>
      <c r="G1712" s="46"/>
      <c r="H1712" s="98"/>
    </row>
    <row r="1713" spans="1:8" ht="15.75">
      <c r="A1713" s="46"/>
      <c r="B1713" s="46"/>
      <c r="C1713" s="46"/>
      <c r="D1713" s="46"/>
      <c r="E1713" s="98"/>
      <c r="F1713" s="46"/>
      <c r="G1713" s="46"/>
      <c r="H1713" s="98"/>
    </row>
    <row r="1714" spans="1:8" ht="15.75">
      <c r="A1714" s="46"/>
      <c r="B1714" s="46"/>
      <c r="C1714" s="46"/>
      <c r="D1714" s="46"/>
      <c r="E1714" s="98"/>
      <c r="F1714" s="46"/>
      <c r="G1714" s="46"/>
      <c r="H1714" s="98"/>
    </row>
    <row r="1715" spans="1:8" ht="15.75">
      <c r="A1715" s="46"/>
      <c r="B1715" s="46"/>
      <c r="C1715" s="46"/>
      <c r="D1715" s="46"/>
      <c r="E1715" s="98"/>
      <c r="F1715" s="46"/>
      <c r="G1715" s="46"/>
      <c r="H1715" s="98"/>
    </row>
    <row r="1716" spans="1:8" ht="15.75">
      <c r="A1716" s="46"/>
      <c r="B1716" s="46"/>
      <c r="C1716" s="46"/>
      <c r="D1716" s="46"/>
      <c r="E1716" s="98"/>
      <c r="F1716" s="46"/>
      <c r="G1716" s="46"/>
      <c r="H1716" s="98"/>
    </row>
    <row r="1717" spans="1:8" ht="15.75">
      <c r="A1717" s="46"/>
      <c r="B1717" s="46"/>
      <c r="C1717" s="46"/>
      <c r="D1717" s="46"/>
      <c r="E1717" s="98"/>
      <c r="F1717" s="46"/>
      <c r="G1717" s="46"/>
      <c r="H1717" s="98"/>
    </row>
    <row r="1718" spans="1:8" ht="15.75">
      <c r="A1718" s="46"/>
      <c r="B1718" s="46"/>
      <c r="C1718" s="46"/>
      <c r="D1718" s="46"/>
      <c r="E1718" s="98"/>
      <c r="F1718" s="46"/>
      <c r="G1718" s="46"/>
      <c r="H1718" s="98"/>
    </row>
    <row r="1719" spans="1:8" ht="15.75">
      <c r="A1719" s="46"/>
      <c r="B1719" s="46"/>
      <c r="C1719" s="46"/>
      <c r="D1719" s="46"/>
      <c r="E1719" s="98"/>
      <c r="F1719" s="46"/>
      <c r="G1719" s="46"/>
      <c r="H1719" s="98"/>
    </row>
    <row r="1720" spans="1:8" ht="15.75">
      <c r="A1720" s="46"/>
      <c r="B1720" s="46"/>
      <c r="C1720" s="46"/>
      <c r="D1720" s="46"/>
      <c r="E1720" s="98"/>
      <c r="F1720" s="46"/>
      <c r="G1720" s="46"/>
      <c r="H1720" s="98"/>
    </row>
    <row r="1721" spans="1:8" ht="15.75">
      <c r="A1721" s="46"/>
      <c r="B1721" s="46"/>
      <c r="C1721" s="46"/>
      <c r="D1721" s="46"/>
      <c r="E1721" s="98"/>
      <c r="F1721" s="46"/>
      <c r="G1721" s="46"/>
      <c r="H1721" s="98"/>
    </row>
    <row r="1722" spans="1:8" ht="15.75">
      <c r="A1722" s="46"/>
      <c r="B1722" s="46"/>
      <c r="C1722" s="46"/>
      <c r="D1722" s="46"/>
      <c r="E1722" s="98"/>
      <c r="F1722" s="46"/>
      <c r="G1722" s="46"/>
      <c r="H1722" s="98"/>
    </row>
    <row r="1723" spans="1:8" ht="15.75">
      <c r="A1723" s="46"/>
      <c r="B1723" s="46"/>
      <c r="C1723" s="46"/>
      <c r="D1723" s="46"/>
      <c r="E1723" s="98"/>
      <c r="F1723" s="46"/>
      <c r="G1723" s="46"/>
      <c r="H1723" s="98"/>
    </row>
    <row r="1724" spans="1:8" ht="15.75">
      <c r="A1724" s="46"/>
      <c r="B1724" s="46"/>
      <c r="C1724" s="46"/>
      <c r="D1724" s="46"/>
      <c r="E1724" s="98"/>
      <c r="F1724" s="46"/>
      <c r="G1724" s="46"/>
      <c r="H1724" s="98"/>
    </row>
    <row r="1725" spans="1:8" ht="15.75">
      <c r="A1725" s="46"/>
      <c r="B1725" s="46"/>
      <c r="C1725" s="46"/>
      <c r="D1725" s="46"/>
      <c r="E1725" s="98"/>
      <c r="F1725" s="46"/>
      <c r="G1725" s="46"/>
      <c r="H1725" s="98"/>
    </row>
    <row r="1726" spans="1:8" ht="15.75">
      <c r="A1726" s="46"/>
      <c r="B1726" s="46"/>
      <c r="C1726" s="46"/>
      <c r="D1726" s="46"/>
      <c r="E1726" s="98"/>
      <c r="F1726" s="46"/>
      <c r="G1726" s="46"/>
      <c r="H1726" s="98"/>
    </row>
    <row r="1727" spans="1:8" ht="15.75">
      <c r="A1727" s="46"/>
      <c r="B1727" s="46"/>
      <c r="C1727" s="46"/>
      <c r="D1727" s="46"/>
      <c r="E1727" s="98"/>
      <c r="F1727" s="46"/>
      <c r="G1727" s="46"/>
      <c r="H1727" s="98"/>
    </row>
    <row r="1728" spans="1:8" ht="15.75">
      <c r="A1728" s="46"/>
      <c r="B1728" s="46"/>
      <c r="C1728" s="46"/>
      <c r="D1728" s="46"/>
      <c r="E1728" s="98"/>
      <c r="F1728" s="46"/>
      <c r="G1728" s="46"/>
      <c r="H1728" s="98"/>
    </row>
    <row r="1729" spans="1:8" ht="15.75">
      <c r="A1729" s="46"/>
      <c r="B1729" s="46"/>
      <c r="C1729" s="46"/>
      <c r="D1729" s="46"/>
      <c r="E1729" s="98"/>
      <c r="F1729" s="46"/>
      <c r="G1729" s="46"/>
      <c r="H1729" s="98"/>
    </row>
    <row r="1730" spans="1:8" ht="15.75">
      <c r="A1730" s="46"/>
      <c r="B1730" s="46"/>
      <c r="C1730" s="46"/>
      <c r="D1730" s="46"/>
      <c r="E1730" s="98"/>
      <c r="F1730" s="46"/>
      <c r="G1730" s="46"/>
      <c r="H1730" s="98"/>
    </row>
    <row r="1731" spans="1:8" ht="15.75">
      <c r="A1731" s="46"/>
      <c r="B1731" s="46"/>
      <c r="C1731" s="46"/>
      <c r="D1731" s="46"/>
      <c r="E1731" s="98"/>
      <c r="F1731" s="46"/>
      <c r="G1731" s="46"/>
      <c r="H1731" s="98"/>
    </row>
    <row r="1732" spans="1:8" ht="15.75">
      <c r="A1732" s="46"/>
      <c r="B1732" s="46"/>
      <c r="C1732" s="46"/>
      <c r="D1732" s="46"/>
      <c r="E1732" s="98"/>
      <c r="F1732" s="46"/>
      <c r="G1732" s="46"/>
      <c r="H1732" s="98"/>
    </row>
    <row r="1733" spans="1:8" ht="15.75">
      <c r="A1733" s="46"/>
      <c r="B1733" s="46"/>
      <c r="C1733" s="46"/>
      <c r="D1733" s="46"/>
      <c r="E1733" s="98"/>
      <c r="F1733" s="46"/>
      <c r="G1733" s="46"/>
      <c r="H1733" s="98"/>
    </row>
    <row r="1734" spans="1:8" ht="15.75">
      <c r="A1734" s="46"/>
      <c r="B1734" s="46"/>
      <c r="C1734" s="46"/>
      <c r="D1734" s="46"/>
      <c r="E1734" s="98"/>
      <c r="F1734" s="46"/>
      <c r="G1734" s="46"/>
      <c r="H1734" s="98"/>
    </row>
    <row r="1735" spans="1:8" ht="15.75">
      <c r="A1735" s="46"/>
      <c r="B1735" s="46"/>
      <c r="C1735" s="46"/>
      <c r="D1735" s="46"/>
      <c r="E1735" s="98"/>
      <c r="F1735" s="46"/>
      <c r="G1735" s="46"/>
      <c r="H1735" s="98"/>
    </row>
    <row r="1736" spans="1:8" ht="15.75">
      <c r="A1736" s="46"/>
      <c r="B1736" s="46"/>
      <c r="C1736" s="46"/>
      <c r="D1736" s="46"/>
      <c r="E1736" s="98"/>
      <c r="F1736" s="46"/>
      <c r="G1736" s="46"/>
      <c r="H1736" s="98"/>
    </row>
    <row r="1737" spans="1:8" ht="15.75">
      <c r="A1737" s="46"/>
      <c r="B1737" s="46"/>
      <c r="C1737" s="46"/>
      <c r="D1737" s="46"/>
      <c r="E1737" s="98"/>
      <c r="F1737" s="46"/>
      <c r="G1737" s="46"/>
      <c r="H1737" s="98"/>
    </row>
    <row r="1738" spans="1:8" ht="15.75">
      <c r="A1738" s="46"/>
      <c r="B1738" s="46"/>
      <c r="C1738" s="46"/>
      <c r="D1738" s="46"/>
      <c r="E1738" s="98"/>
      <c r="F1738" s="46"/>
      <c r="G1738" s="46"/>
      <c r="H1738" s="98"/>
    </row>
    <row r="1739" spans="1:8" ht="15.75">
      <c r="A1739" s="46"/>
      <c r="B1739" s="46"/>
      <c r="C1739" s="46"/>
      <c r="D1739" s="46"/>
      <c r="E1739" s="98"/>
      <c r="F1739" s="46"/>
      <c r="G1739" s="46"/>
      <c r="H1739" s="98"/>
    </row>
    <row r="1740" spans="1:8" ht="15.75">
      <c r="A1740" s="46"/>
      <c r="B1740" s="46"/>
      <c r="C1740" s="46"/>
      <c r="D1740" s="46"/>
      <c r="E1740" s="98"/>
      <c r="F1740" s="46"/>
      <c r="G1740" s="46"/>
      <c r="H1740" s="98"/>
    </row>
    <row r="1741" spans="1:8" ht="15.75">
      <c r="A1741" s="46"/>
      <c r="B1741" s="46"/>
      <c r="C1741" s="46"/>
      <c r="D1741" s="46"/>
      <c r="E1741" s="98"/>
      <c r="F1741" s="46"/>
      <c r="G1741" s="46"/>
      <c r="H1741" s="98"/>
    </row>
    <row r="1742" spans="1:8" ht="15.75">
      <c r="A1742" s="46"/>
      <c r="B1742" s="46"/>
      <c r="C1742" s="46"/>
      <c r="D1742" s="46"/>
      <c r="E1742" s="98"/>
      <c r="F1742" s="46"/>
      <c r="G1742" s="46"/>
      <c r="H1742" s="98"/>
    </row>
    <row r="1743" spans="1:8" ht="15.75">
      <c r="A1743" s="46"/>
      <c r="B1743" s="46"/>
      <c r="C1743" s="46"/>
      <c r="D1743" s="46"/>
      <c r="E1743" s="98"/>
      <c r="F1743" s="46"/>
      <c r="G1743" s="46"/>
      <c r="H1743" s="98"/>
    </row>
    <row r="1744" spans="1:8" ht="15.75">
      <c r="A1744" s="46"/>
      <c r="B1744" s="46"/>
      <c r="C1744" s="46"/>
      <c r="D1744" s="46"/>
      <c r="E1744" s="98"/>
      <c r="F1744" s="46"/>
      <c r="G1744" s="46"/>
      <c r="H1744" s="98"/>
    </row>
    <row r="1745" spans="1:8" ht="15.75">
      <c r="A1745" s="46"/>
      <c r="B1745" s="46"/>
      <c r="C1745" s="46"/>
      <c r="D1745" s="46"/>
      <c r="E1745" s="98"/>
      <c r="F1745" s="46"/>
      <c r="G1745" s="46"/>
      <c r="H1745" s="98"/>
    </row>
    <row r="1746" spans="1:8" ht="15.75">
      <c r="A1746" s="46"/>
      <c r="B1746" s="46"/>
      <c r="C1746" s="46"/>
      <c r="D1746" s="46"/>
      <c r="E1746" s="98"/>
      <c r="F1746" s="46"/>
      <c r="G1746" s="46"/>
      <c r="H1746" s="98"/>
    </row>
    <row r="1747" spans="1:8" ht="15.75">
      <c r="A1747" s="46"/>
      <c r="B1747" s="46"/>
      <c r="C1747" s="46"/>
      <c r="D1747" s="46"/>
      <c r="E1747" s="98"/>
      <c r="F1747" s="46"/>
      <c r="G1747" s="46"/>
      <c r="H1747" s="98"/>
    </row>
    <row r="1748" spans="1:8" ht="15.75">
      <c r="A1748" s="46"/>
      <c r="B1748" s="46"/>
      <c r="C1748" s="46"/>
      <c r="D1748" s="46"/>
      <c r="E1748" s="98"/>
      <c r="F1748" s="46"/>
      <c r="G1748" s="46"/>
      <c r="H1748" s="98"/>
    </row>
    <row r="1749" spans="1:8" ht="15.75">
      <c r="A1749" s="46"/>
      <c r="B1749" s="46"/>
      <c r="C1749" s="46"/>
      <c r="D1749" s="46"/>
      <c r="E1749" s="98"/>
      <c r="F1749" s="46"/>
      <c r="G1749" s="46"/>
      <c r="H1749" s="98"/>
    </row>
    <row r="1750" spans="1:8" ht="15.75">
      <c r="A1750" s="46"/>
      <c r="B1750" s="46"/>
      <c r="C1750" s="46"/>
      <c r="D1750" s="46"/>
      <c r="E1750" s="98"/>
      <c r="F1750" s="46"/>
      <c r="G1750" s="46"/>
      <c r="H1750" s="98"/>
    </row>
    <row r="1751" spans="1:8" ht="15.75">
      <c r="A1751" s="46"/>
      <c r="B1751" s="46"/>
      <c r="C1751" s="46"/>
      <c r="D1751" s="46"/>
      <c r="E1751" s="98"/>
      <c r="F1751" s="46"/>
      <c r="G1751" s="46"/>
      <c r="H1751" s="98"/>
    </row>
    <row r="1752" spans="1:8" ht="15.75">
      <c r="A1752" s="46"/>
      <c r="B1752" s="46"/>
      <c r="C1752" s="46"/>
      <c r="D1752" s="46"/>
      <c r="E1752" s="98"/>
      <c r="F1752" s="46"/>
      <c r="G1752" s="46"/>
      <c r="H1752" s="98"/>
    </row>
    <row r="1753" spans="1:8" ht="15.75">
      <c r="A1753" s="46"/>
      <c r="B1753" s="46"/>
      <c r="C1753" s="46"/>
      <c r="D1753" s="46"/>
      <c r="E1753" s="98"/>
      <c r="F1753" s="46"/>
      <c r="G1753" s="46"/>
      <c r="H1753" s="98"/>
    </row>
    <row r="1754" spans="1:8" ht="15.75">
      <c r="A1754" s="46"/>
      <c r="B1754" s="46"/>
      <c r="C1754" s="46"/>
      <c r="D1754" s="46"/>
      <c r="E1754" s="98"/>
      <c r="F1754" s="46"/>
      <c r="G1754" s="46"/>
      <c r="H1754" s="98"/>
    </row>
    <row r="1755" spans="1:8" ht="15.75">
      <c r="A1755" s="46"/>
      <c r="B1755" s="46"/>
      <c r="C1755" s="46"/>
      <c r="D1755" s="46"/>
      <c r="E1755" s="98"/>
      <c r="F1755" s="46"/>
      <c r="G1755" s="46"/>
      <c r="H1755" s="98"/>
    </row>
    <row r="1756" spans="1:8" ht="15.75">
      <c r="A1756" s="46"/>
      <c r="B1756" s="46"/>
      <c r="C1756" s="46"/>
      <c r="D1756" s="46"/>
      <c r="E1756" s="98"/>
      <c r="F1756" s="46"/>
      <c r="G1756" s="46"/>
      <c r="H1756" s="98"/>
    </row>
    <row r="1757" spans="1:8" ht="15.75">
      <c r="A1757" s="46"/>
      <c r="B1757" s="46"/>
      <c r="C1757" s="46"/>
      <c r="D1757" s="46"/>
      <c r="E1757" s="98"/>
      <c r="F1757" s="46"/>
      <c r="G1757" s="46"/>
      <c r="H1757" s="98"/>
    </row>
    <row r="1758" spans="1:8" ht="15.75">
      <c r="A1758" s="46"/>
      <c r="B1758" s="46"/>
      <c r="C1758" s="46"/>
      <c r="D1758" s="46"/>
      <c r="E1758" s="98"/>
      <c r="F1758" s="46"/>
      <c r="G1758" s="46"/>
      <c r="H1758" s="98"/>
    </row>
    <row r="1759" spans="1:8" ht="15.75">
      <c r="A1759" s="46"/>
      <c r="B1759" s="46"/>
      <c r="C1759" s="46"/>
      <c r="D1759" s="46"/>
      <c r="E1759" s="98"/>
      <c r="F1759" s="46"/>
      <c r="G1759" s="46"/>
      <c r="H1759" s="98"/>
    </row>
    <row r="1760" spans="1:8" ht="15.75">
      <c r="A1760" s="46"/>
      <c r="B1760" s="46"/>
      <c r="C1760" s="46"/>
      <c r="D1760" s="46"/>
      <c r="E1760" s="98"/>
      <c r="F1760" s="46"/>
      <c r="G1760" s="46"/>
      <c r="H1760" s="98"/>
    </row>
    <row r="1761" spans="1:8" ht="15.75">
      <c r="A1761" s="46"/>
      <c r="B1761" s="46"/>
      <c r="C1761" s="46"/>
      <c r="D1761" s="46"/>
      <c r="E1761" s="98"/>
      <c r="F1761" s="46"/>
      <c r="G1761" s="46"/>
      <c r="H1761" s="98"/>
    </row>
    <row r="1762" spans="1:8" ht="15.75">
      <c r="A1762" s="46"/>
      <c r="B1762" s="46"/>
      <c r="C1762" s="46"/>
      <c r="D1762" s="46"/>
      <c r="E1762" s="98"/>
      <c r="F1762" s="46"/>
      <c r="G1762" s="46"/>
      <c r="H1762" s="98"/>
    </row>
    <row r="1763" spans="1:8" ht="15.75">
      <c r="A1763" s="46"/>
      <c r="B1763" s="46"/>
      <c r="C1763" s="46"/>
      <c r="D1763" s="46"/>
      <c r="E1763" s="98"/>
      <c r="F1763" s="46"/>
      <c r="G1763" s="46"/>
      <c r="H1763" s="98"/>
    </row>
    <row r="1764" spans="1:8" ht="15.75">
      <c r="A1764" s="46"/>
      <c r="B1764" s="46"/>
      <c r="C1764" s="46"/>
      <c r="D1764" s="46"/>
      <c r="E1764" s="98"/>
      <c r="F1764" s="46"/>
      <c r="G1764" s="46"/>
      <c r="H1764" s="98"/>
    </row>
    <row r="1765" spans="1:8" ht="15.75">
      <c r="A1765" s="46"/>
      <c r="B1765" s="46"/>
      <c r="C1765" s="46"/>
      <c r="D1765" s="46"/>
      <c r="E1765" s="98"/>
      <c r="F1765" s="46"/>
      <c r="G1765" s="46"/>
      <c r="H1765" s="98"/>
    </row>
    <row r="1766" spans="1:8" ht="15.75">
      <c r="A1766" s="46"/>
      <c r="B1766" s="46"/>
      <c r="C1766" s="46"/>
      <c r="D1766" s="46"/>
      <c r="E1766" s="98"/>
      <c r="F1766" s="46"/>
      <c r="G1766" s="46"/>
      <c r="H1766" s="98"/>
    </row>
    <row r="1767" spans="1:8" ht="15.75">
      <c r="A1767" s="46"/>
      <c r="B1767" s="46"/>
      <c r="C1767" s="46"/>
      <c r="D1767" s="46"/>
      <c r="E1767" s="98"/>
      <c r="F1767" s="46"/>
      <c r="G1767" s="46"/>
      <c r="H1767" s="98"/>
    </row>
    <row r="1768" spans="1:8" ht="15.75">
      <c r="A1768" s="46"/>
      <c r="B1768" s="46"/>
      <c r="C1768" s="46"/>
      <c r="D1768" s="46"/>
      <c r="E1768" s="98"/>
      <c r="F1768" s="46"/>
      <c r="G1768" s="46"/>
      <c r="H1768" s="98"/>
    </row>
    <row r="1769" spans="1:8" ht="15.75">
      <c r="A1769" s="46"/>
      <c r="B1769" s="46"/>
      <c r="C1769" s="46"/>
      <c r="D1769" s="46"/>
      <c r="E1769" s="98"/>
      <c r="F1769" s="46"/>
      <c r="G1769" s="46"/>
      <c r="H1769" s="98"/>
    </row>
    <row r="1770" spans="1:8" ht="15.75">
      <c r="A1770" s="46"/>
      <c r="B1770" s="46"/>
      <c r="C1770" s="46"/>
      <c r="D1770" s="46"/>
      <c r="E1770" s="98"/>
      <c r="F1770" s="46"/>
      <c r="G1770" s="46"/>
      <c r="H1770" s="98"/>
    </row>
    <row r="1771" spans="1:8" ht="15.75">
      <c r="A1771" s="46"/>
      <c r="B1771" s="46"/>
      <c r="C1771" s="46"/>
      <c r="D1771" s="46"/>
      <c r="E1771" s="98"/>
      <c r="F1771" s="46"/>
      <c r="G1771" s="46"/>
      <c r="H1771" s="98"/>
    </row>
    <row r="1772" spans="1:8" ht="15.75">
      <c r="A1772" s="46"/>
      <c r="B1772" s="46"/>
      <c r="C1772" s="46"/>
      <c r="D1772" s="46"/>
      <c r="E1772" s="98"/>
      <c r="F1772" s="46"/>
      <c r="G1772" s="46"/>
      <c r="H1772" s="98"/>
    </row>
    <row r="1773" spans="1:8" ht="15.75">
      <c r="A1773" s="46"/>
      <c r="B1773" s="46"/>
      <c r="C1773" s="46"/>
      <c r="D1773" s="46"/>
      <c r="E1773" s="98"/>
      <c r="F1773" s="46"/>
      <c r="G1773" s="46"/>
      <c r="H1773" s="98"/>
    </row>
    <row r="1774" spans="1:8" ht="15.75">
      <c r="A1774" s="46"/>
      <c r="B1774" s="46"/>
      <c r="C1774" s="46"/>
      <c r="D1774" s="46"/>
      <c r="E1774" s="98"/>
      <c r="F1774" s="46"/>
      <c r="G1774" s="46"/>
      <c r="H1774" s="98"/>
    </row>
    <row r="1775" spans="1:8" ht="15.75">
      <c r="A1775" s="46"/>
      <c r="B1775" s="46"/>
      <c r="C1775" s="46"/>
      <c r="D1775" s="46"/>
      <c r="E1775" s="98"/>
      <c r="F1775" s="46"/>
      <c r="G1775" s="46"/>
      <c r="H1775" s="98"/>
    </row>
    <row r="1776" spans="1:8" ht="15.75">
      <c r="A1776" s="46"/>
      <c r="B1776" s="46"/>
      <c r="C1776" s="46"/>
      <c r="D1776" s="46"/>
      <c r="E1776" s="98"/>
      <c r="F1776" s="46"/>
      <c r="G1776" s="46"/>
      <c r="H1776" s="98"/>
    </row>
    <row r="1777" spans="1:8" ht="15.75">
      <c r="A1777" s="46"/>
      <c r="B1777" s="46"/>
      <c r="C1777" s="46"/>
      <c r="D1777" s="46"/>
      <c r="E1777" s="98"/>
      <c r="F1777" s="46"/>
      <c r="G1777" s="46"/>
      <c r="H1777" s="98"/>
    </row>
    <row r="1778" spans="1:8" ht="15.75">
      <c r="A1778" s="46"/>
      <c r="B1778" s="46"/>
      <c r="C1778" s="46"/>
      <c r="D1778" s="46"/>
      <c r="E1778" s="98"/>
      <c r="F1778" s="46"/>
      <c r="G1778" s="46"/>
      <c r="H1778" s="98"/>
    </row>
    <row r="1779" spans="1:8" ht="15.75">
      <c r="A1779" s="46"/>
      <c r="B1779" s="46"/>
      <c r="C1779" s="46"/>
      <c r="D1779" s="46"/>
      <c r="E1779" s="98"/>
      <c r="F1779" s="46"/>
      <c r="G1779" s="46"/>
      <c r="H1779" s="98"/>
    </row>
    <row r="1780" spans="1:8" ht="15.75">
      <c r="A1780" s="46"/>
      <c r="B1780" s="46"/>
      <c r="C1780" s="46"/>
      <c r="D1780" s="46"/>
      <c r="E1780" s="98"/>
      <c r="F1780" s="46"/>
      <c r="G1780" s="46"/>
      <c r="H1780" s="98"/>
    </row>
    <row r="1781" spans="1:8" ht="15.75">
      <c r="A1781" s="46"/>
      <c r="B1781" s="46"/>
      <c r="C1781" s="46"/>
      <c r="D1781" s="46"/>
      <c r="E1781" s="98"/>
      <c r="F1781" s="46"/>
      <c r="G1781" s="46"/>
      <c r="H1781" s="98"/>
    </row>
    <row r="1782" spans="1:8" ht="15.75">
      <c r="A1782" s="46"/>
      <c r="B1782" s="46"/>
      <c r="C1782" s="46"/>
      <c r="D1782" s="46"/>
      <c r="E1782" s="98"/>
      <c r="F1782" s="46"/>
      <c r="G1782" s="46"/>
      <c r="H1782" s="98"/>
    </row>
    <row r="1783" spans="1:8" ht="15.75">
      <c r="A1783" s="46"/>
      <c r="B1783" s="46"/>
      <c r="C1783" s="46"/>
      <c r="D1783" s="46"/>
      <c r="E1783" s="98"/>
      <c r="F1783" s="46"/>
      <c r="G1783" s="46"/>
      <c r="H1783" s="98"/>
    </row>
    <row r="1784" spans="1:8" ht="15.75">
      <c r="A1784" s="46"/>
      <c r="B1784" s="46"/>
      <c r="C1784" s="46"/>
      <c r="D1784" s="46"/>
      <c r="E1784" s="98"/>
      <c r="F1784" s="46"/>
      <c r="G1784" s="46"/>
      <c r="H1784" s="98"/>
    </row>
    <row r="1785" spans="1:8" ht="15.75">
      <c r="A1785" s="46"/>
      <c r="B1785" s="46"/>
      <c r="C1785" s="46"/>
      <c r="D1785" s="46"/>
      <c r="E1785" s="98"/>
      <c r="F1785" s="46"/>
      <c r="G1785" s="46"/>
      <c r="H1785" s="98"/>
    </row>
    <row r="1786" spans="1:8" ht="15.75">
      <c r="A1786" s="46"/>
      <c r="B1786" s="46"/>
      <c r="C1786" s="46"/>
      <c r="D1786" s="46"/>
      <c r="E1786" s="98"/>
      <c r="F1786" s="46"/>
      <c r="G1786" s="46"/>
      <c r="H1786" s="98"/>
    </row>
    <row r="1787" spans="1:8" ht="15.75">
      <c r="A1787" s="46"/>
      <c r="B1787" s="46"/>
      <c r="C1787" s="46"/>
      <c r="D1787" s="46"/>
      <c r="E1787" s="98"/>
      <c r="F1787" s="46"/>
      <c r="G1787" s="46"/>
      <c r="H1787" s="98"/>
    </row>
    <row r="1788" spans="1:8" ht="15.75">
      <c r="A1788" s="46"/>
      <c r="B1788" s="46"/>
      <c r="C1788" s="46"/>
      <c r="D1788" s="46"/>
      <c r="E1788" s="98"/>
      <c r="F1788" s="46"/>
      <c r="G1788" s="46"/>
      <c r="H1788" s="98"/>
    </row>
    <row r="1789" spans="1:8" ht="15.75">
      <c r="A1789" s="46"/>
      <c r="B1789" s="46"/>
      <c r="C1789" s="46"/>
      <c r="D1789" s="46"/>
      <c r="E1789" s="98"/>
      <c r="F1789" s="46"/>
      <c r="G1789" s="46"/>
      <c r="H1789" s="98"/>
    </row>
    <row r="1790" spans="1:8" ht="15.75">
      <c r="A1790" s="46"/>
      <c r="B1790" s="46"/>
      <c r="C1790" s="46"/>
      <c r="D1790" s="46"/>
      <c r="E1790" s="98"/>
      <c r="F1790" s="46"/>
      <c r="G1790" s="46"/>
      <c r="H1790" s="98"/>
    </row>
    <row r="1791" spans="1:8" ht="15.75">
      <c r="A1791" s="46"/>
      <c r="B1791" s="46"/>
      <c r="C1791" s="46"/>
      <c r="D1791" s="46"/>
      <c r="E1791" s="98"/>
      <c r="F1791" s="46"/>
      <c r="G1791" s="46"/>
      <c r="H1791" s="98"/>
    </row>
    <row r="1792" spans="1:8" ht="15.75">
      <c r="A1792" s="46"/>
      <c r="B1792" s="46"/>
      <c r="C1792" s="46"/>
      <c r="D1792" s="46"/>
      <c r="E1792" s="98"/>
      <c r="F1792" s="46"/>
      <c r="G1792" s="46"/>
      <c r="H1792" s="98"/>
    </row>
    <row r="1793" spans="1:8" ht="15.75">
      <c r="A1793" s="46"/>
      <c r="B1793" s="46"/>
      <c r="C1793" s="46"/>
      <c r="D1793" s="46"/>
      <c r="E1793" s="98"/>
      <c r="F1793" s="46"/>
      <c r="G1793" s="46"/>
      <c r="H1793" s="98"/>
    </row>
    <row r="1794" spans="1:8" ht="15.75">
      <c r="A1794" s="46"/>
      <c r="B1794" s="46"/>
      <c r="C1794" s="46"/>
      <c r="D1794" s="46"/>
      <c r="E1794" s="98"/>
      <c r="F1794" s="46"/>
      <c r="G1794" s="46"/>
      <c r="H1794" s="98"/>
    </row>
    <row r="1795" spans="1:8" ht="15.75">
      <c r="A1795" s="46"/>
      <c r="B1795" s="46"/>
      <c r="C1795" s="46"/>
      <c r="D1795" s="46"/>
      <c r="E1795" s="98"/>
      <c r="F1795" s="46"/>
      <c r="G1795" s="46"/>
      <c r="H1795" s="98"/>
    </row>
    <row r="1796" spans="1:8" ht="15.75">
      <c r="A1796" s="46"/>
      <c r="B1796" s="46"/>
      <c r="C1796" s="46"/>
      <c r="D1796" s="46"/>
      <c r="E1796" s="98"/>
      <c r="F1796" s="46"/>
      <c r="G1796" s="46"/>
      <c r="H1796" s="98"/>
    </row>
    <row r="1797" spans="1:8" ht="15.75">
      <c r="A1797" s="46"/>
      <c r="B1797" s="46"/>
      <c r="C1797" s="46"/>
      <c r="D1797" s="46"/>
      <c r="E1797" s="98"/>
      <c r="F1797" s="46"/>
      <c r="G1797" s="46"/>
      <c r="H1797" s="98"/>
    </row>
    <row r="1798" spans="1:8" ht="15.75">
      <c r="A1798" s="46"/>
      <c r="B1798" s="46"/>
      <c r="C1798" s="46"/>
      <c r="D1798" s="46"/>
      <c r="E1798" s="98"/>
      <c r="F1798" s="46"/>
      <c r="G1798" s="46"/>
      <c r="H1798" s="98"/>
    </row>
    <row r="1799" spans="1:8" ht="15.75">
      <c r="A1799" s="46"/>
      <c r="B1799" s="46"/>
      <c r="C1799" s="46"/>
      <c r="D1799" s="46"/>
      <c r="E1799" s="98"/>
      <c r="F1799" s="46"/>
      <c r="G1799" s="46"/>
      <c r="H1799" s="98"/>
    </row>
    <row r="1800" spans="1:8" ht="15.75">
      <c r="A1800" s="46"/>
      <c r="B1800" s="46"/>
      <c r="C1800" s="46"/>
      <c r="D1800" s="46"/>
      <c r="E1800" s="98"/>
      <c r="F1800" s="46"/>
      <c r="G1800" s="46"/>
      <c r="H1800" s="98"/>
    </row>
    <row r="1801" spans="1:8" ht="15.75">
      <c r="A1801" s="46"/>
      <c r="B1801" s="46"/>
      <c r="C1801" s="46"/>
      <c r="D1801" s="46"/>
      <c r="E1801" s="98"/>
      <c r="F1801" s="46"/>
      <c r="G1801" s="46"/>
      <c r="H1801" s="98"/>
    </row>
    <row r="1802" spans="1:8" ht="15.75">
      <c r="A1802" s="46"/>
      <c r="B1802" s="46"/>
      <c r="C1802" s="46"/>
      <c r="D1802" s="46"/>
      <c r="E1802" s="98"/>
      <c r="F1802" s="46"/>
      <c r="G1802" s="46"/>
      <c r="H1802" s="98"/>
    </row>
    <row r="1803" spans="1:8" ht="15.75">
      <c r="A1803" s="46"/>
      <c r="B1803" s="46"/>
      <c r="C1803" s="46"/>
      <c r="D1803" s="46"/>
      <c r="E1803" s="98"/>
      <c r="F1803" s="46"/>
      <c r="G1803" s="46"/>
      <c r="H1803" s="98"/>
    </row>
    <row r="1804" spans="1:8" ht="15.75">
      <c r="A1804" s="46"/>
      <c r="B1804" s="46"/>
      <c r="C1804" s="46"/>
      <c r="D1804" s="46"/>
      <c r="E1804" s="98"/>
      <c r="F1804" s="46"/>
      <c r="G1804" s="46"/>
      <c r="H1804" s="98"/>
    </row>
    <row r="1805" spans="1:8" ht="15.75">
      <c r="A1805" s="46"/>
      <c r="B1805" s="46"/>
      <c r="C1805" s="46"/>
      <c r="D1805" s="46"/>
      <c r="E1805" s="98"/>
      <c r="F1805" s="46"/>
      <c r="G1805" s="46"/>
      <c r="H1805" s="98"/>
    </row>
    <row r="1806" spans="1:8" ht="15.75">
      <c r="A1806" s="46"/>
      <c r="B1806" s="46"/>
      <c r="C1806" s="46"/>
      <c r="D1806" s="46"/>
      <c r="E1806" s="98"/>
      <c r="F1806" s="46"/>
      <c r="G1806" s="46"/>
      <c r="H1806" s="98"/>
    </row>
    <row r="1807" spans="1:8" ht="15.75">
      <c r="A1807" s="46"/>
      <c r="B1807" s="46"/>
      <c r="C1807" s="46"/>
      <c r="D1807" s="46"/>
      <c r="E1807" s="98"/>
      <c r="F1807" s="46"/>
      <c r="G1807" s="46"/>
      <c r="H1807" s="98"/>
    </row>
    <row r="1808" spans="1:8" ht="15.75">
      <c r="A1808" s="46"/>
      <c r="B1808" s="46"/>
      <c r="C1808" s="46"/>
      <c r="D1808" s="46"/>
      <c r="E1808" s="98"/>
      <c r="F1808" s="46"/>
      <c r="G1808" s="46"/>
      <c r="H1808" s="98"/>
    </row>
    <row r="1809" spans="1:8" ht="15.75">
      <c r="A1809" s="46"/>
      <c r="B1809" s="46"/>
      <c r="C1809" s="46"/>
      <c r="D1809" s="46"/>
      <c r="E1809" s="98"/>
      <c r="F1809" s="46"/>
      <c r="G1809" s="46"/>
      <c r="H1809" s="98"/>
    </row>
    <row r="1810" spans="1:8" ht="15.75">
      <c r="A1810" s="46"/>
      <c r="B1810" s="46"/>
      <c r="C1810" s="46"/>
      <c r="D1810" s="46"/>
      <c r="E1810" s="98"/>
      <c r="F1810" s="46"/>
      <c r="G1810" s="46"/>
      <c r="H1810" s="98"/>
    </row>
    <row r="1811" spans="1:8" ht="15.75">
      <c r="A1811" s="46"/>
      <c r="B1811" s="46"/>
      <c r="C1811" s="46"/>
      <c r="D1811" s="46"/>
      <c r="E1811" s="98"/>
      <c r="F1811" s="46"/>
      <c r="G1811" s="46"/>
      <c r="H1811" s="98"/>
    </row>
    <row r="1812" spans="1:8" ht="15.75">
      <c r="A1812" s="46"/>
      <c r="B1812" s="46"/>
      <c r="C1812" s="46"/>
      <c r="D1812" s="46"/>
      <c r="E1812" s="98"/>
      <c r="F1812" s="46"/>
      <c r="G1812" s="46"/>
      <c r="H1812" s="98"/>
    </row>
    <row r="1813" spans="1:8" ht="15.75">
      <c r="A1813" s="46"/>
      <c r="B1813" s="46"/>
      <c r="C1813" s="46"/>
      <c r="D1813" s="46"/>
      <c r="E1813" s="98"/>
      <c r="F1813" s="46"/>
      <c r="G1813" s="46"/>
      <c r="H1813" s="98"/>
    </row>
    <row r="1814" spans="1:8" ht="15.75">
      <c r="A1814" s="46"/>
      <c r="B1814" s="46"/>
      <c r="C1814" s="46"/>
      <c r="D1814" s="46"/>
      <c r="E1814" s="98"/>
      <c r="F1814" s="46"/>
      <c r="G1814" s="46"/>
      <c r="H1814" s="98"/>
    </row>
    <row r="1815" spans="1:8" ht="15.75">
      <c r="A1815" s="46"/>
      <c r="B1815" s="46"/>
      <c r="C1815" s="46"/>
      <c r="D1815" s="46"/>
      <c r="E1815" s="98"/>
      <c r="F1815" s="46"/>
      <c r="G1815" s="46"/>
      <c r="H1815" s="98"/>
    </row>
    <row r="1816" spans="1:8" ht="15.75">
      <c r="A1816" s="46"/>
      <c r="B1816" s="46"/>
      <c r="C1816" s="46"/>
      <c r="D1816" s="46"/>
      <c r="E1816" s="98"/>
      <c r="F1816" s="46"/>
      <c r="G1816" s="46"/>
      <c r="H1816" s="98"/>
    </row>
    <row r="1817" spans="1:8" ht="15.75">
      <c r="A1817" s="46"/>
      <c r="B1817" s="46"/>
      <c r="C1817" s="46"/>
      <c r="D1817" s="46"/>
      <c r="E1817" s="98"/>
      <c r="F1817" s="46"/>
      <c r="G1817" s="46"/>
      <c r="H1817" s="98"/>
    </row>
    <row r="1818" spans="1:8" ht="15.75">
      <c r="A1818" s="46"/>
      <c r="B1818" s="46"/>
      <c r="C1818" s="46"/>
      <c r="D1818" s="46"/>
      <c r="E1818" s="98"/>
      <c r="F1818" s="46"/>
      <c r="G1818" s="46"/>
      <c r="H1818" s="98"/>
    </row>
    <row r="1819" spans="1:8" ht="15.75">
      <c r="A1819" s="46"/>
      <c r="B1819" s="46"/>
      <c r="C1819" s="46"/>
      <c r="D1819" s="46"/>
      <c r="E1819" s="98"/>
      <c r="F1819" s="46"/>
      <c r="G1819" s="46"/>
      <c r="H1819" s="98"/>
    </row>
    <row r="1820" spans="1:8" ht="15.75">
      <c r="A1820" s="46"/>
      <c r="B1820" s="46"/>
      <c r="C1820" s="46"/>
      <c r="D1820" s="46"/>
      <c r="E1820" s="98"/>
      <c r="F1820" s="46"/>
      <c r="G1820" s="46"/>
      <c r="H1820" s="98"/>
    </row>
    <row r="1821" spans="1:8" ht="15.75">
      <c r="A1821" s="46"/>
      <c r="B1821" s="46"/>
      <c r="C1821" s="46"/>
      <c r="D1821" s="46"/>
      <c r="E1821" s="98"/>
      <c r="F1821" s="46"/>
      <c r="G1821" s="46"/>
      <c r="H1821" s="98"/>
    </row>
    <row r="1822" spans="1:8" ht="15.75">
      <c r="A1822" s="46"/>
      <c r="B1822" s="46"/>
      <c r="C1822" s="46"/>
      <c r="D1822" s="46"/>
      <c r="E1822" s="98"/>
      <c r="F1822" s="46"/>
      <c r="G1822" s="46"/>
      <c r="H1822" s="98"/>
    </row>
    <row r="1823" spans="1:8" ht="15.75">
      <c r="A1823" s="46"/>
      <c r="B1823" s="46"/>
      <c r="C1823" s="46"/>
      <c r="D1823" s="46"/>
      <c r="E1823" s="98"/>
      <c r="F1823" s="46"/>
      <c r="G1823" s="46"/>
      <c r="H1823" s="98"/>
    </row>
    <row r="1824" spans="1:8" ht="15.75">
      <c r="A1824" s="46"/>
      <c r="B1824" s="46"/>
      <c r="C1824" s="46"/>
      <c r="D1824" s="46"/>
      <c r="E1824" s="98"/>
      <c r="F1824" s="46"/>
      <c r="G1824" s="46"/>
      <c r="H1824" s="98"/>
    </row>
    <row r="1825" spans="1:8" ht="15.75">
      <c r="A1825" s="46"/>
      <c r="B1825" s="46"/>
      <c r="C1825" s="46"/>
      <c r="D1825" s="46"/>
      <c r="E1825" s="98"/>
      <c r="F1825" s="46"/>
      <c r="G1825" s="46"/>
      <c r="H1825" s="98"/>
    </row>
    <row r="1826" spans="1:8" ht="15.75">
      <c r="A1826" s="46"/>
      <c r="B1826" s="46"/>
      <c r="C1826" s="46"/>
      <c r="D1826" s="46"/>
      <c r="E1826" s="98"/>
      <c r="F1826" s="46"/>
      <c r="G1826" s="46"/>
      <c r="H1826" s="98"/>
    </row>
    <row r="1827" spans="1:8" ht="15.75">
      <c r="A1827" s="46"/>
      <c r="B1827" s="46"/>
      <c r="C1827" s="46"/>
      <c r="D1827" s="46"/>
      <c r="E1827" s="98"/>
      <c r="F1827" s="46"/>
      <c r="G1827" s="46"/>
      <c r="H1827" s="98"/>
    </row>
    <row r="1828" spans="1:8" ht="15.75">
      <c r="A1828" s="46"/>
      <c r="B1828" s="46"/>
      <c r="C1828" s="46"/>
      <c r="D1828" s="46"/>
      <c r="E1828" s="98"/>
      <c r="F1828" s="46"/>
      <c r="G1828" s="46"/>
      <c r="H1828" s="98"/>
    </row>
    <row r="1829" spans="1:8" ht="15.75">
      <c r="A1829" s="46"/>
      <c r="B1829" s="46"/>
      <c r="C1829" s="46"/>
      <c r="D1829" s="46"/>
      <c r="E1829" s="98"/>
      <c r="F1829" s="46"/>
      <c r="G1829" s="46"/>
      <c r="H1829" s="98"/>
    </row>
    <row r="1830" spans="1:8" ht="15.75">
      <c r="A1830" s="46"/>
      <c r="B1830" s="46"/>
      <c r="C1830" s="46"/>
      <c r="D1830" s="46"/>
      <c r="E1830" s="98"/>
      <c r="F1830" s="46"/>
      <c r="G1830" s="46"/>
      <c r="H1830" s="98"/>
    </row>
    <row r="1831" spans="1:8" ht="15.75">
      <c r="A1831" s="46"/>
      <c r="B1831" s="46"/>
      <c r="C1831" s="46"/>
      <c r="D1831" s="46"/>
      <c r="E1831" s="98"/>
      <c r="F1831" s="46"/>
      <c r="G1831" s="46"/>
      <c r="H1831" s="98"/>
    </row>
    <row r="1832" spans="1:8" ht="15.75">
      <c r="A1832" s="46"/>
      <c r="B1832" s="46"/>
      <c r="C1832" s="46"/>
      <c r="D1832" s="46"/>
      <c r="E1832" s="98"/>
      <c r="F1832" s="46"/>
      <c r="G1832" s="46"/>
      <c r="H1832" s="98"/>
    </row>
    <row r="1833" spans="1:8" ht="15.75">
      <c r="A1833" s="46"/>
      <c r="B1833" s="46"/>
      <c r="C1833" s="46"/>
      <c r="D1833" s="46"/>
      <c r="E1833" s="98"/>
      <c r="F1833" s="46"/>
      <c r="G1833" s="46"/>
      <c r="H1833" s="98"/>
    </row>
    <row r="1834" spans="1:8" ht="15.75">
      <c r="A1834" s="46"/>
      <c r="B1834" s="46"/>
      <c r="C1834" s="46"/>
      <c r="D1834" s="46"/>
      <c r="E1834" s="98"/>
      <c r="F1834" s="46"/>
      <c r="G1834" s="46"/>
      <c r="H1834" s="98"/>
    </row>
    <row r="1835" spans="1:8" ht="15.75">
      <c r="A1835" s="46"/>
      <c r="B1835" s="46"/>
      <c r="C1835" s="46"/>
      <c r="D1835" s="46"/>
      <c r="E1835" s="98"/>
      <c r="F1835" s="46"/>
      <c r="G1835" s="46"/>
      <c r="H1835" s="98"/>
    </row>
    <row r="1836" spans="1:8" ht="15.75">
      <c r="A1836" s="46"/>
      <c r="B1836" s="46"/>
      <c r="C1836" s="46"/>
      <c r="D1836" s="46"/>
      <c r="E1836" s="98"/>
      <c r="F1836" s="46"/>
      <c r="G1836" s="46"/>
      <c r="H1836" s="98"/>
    </row>
    <row r="1837" spans="1:8" ht="15.75">
      <c r="A1837" s="46"/>
      <c r="B1837" s="46"/>
      <c r="C1837" s="46"/>
      <c r="D1837" s="46"/>
      <c r="E1837" s="98"/>
      <c r="F1837" s="46"/>
      <c r="G1837" s="46"/>
      <c r="H1837" s="98"/>
    </row>
    <row r="1838" spans="1:8" ht="15.75">
      <c r="A1838" s="46"/>
      <c r="B1838" s="46"/>
      <c r="C1838" s="46"/>
      <c r="D1838" s="46"/>
      <c r="E1838" s="98"/>
      <c r="F1838" s="46"/>
      <c r="G1838" s="46"/>
      <c r="H1838" s="98"/>
    </row>
    <row r="1839" spans="1:8" ht="15.75">
      <c r="A1839" s="46"/>
      <c r="B1839" s="46"/>
      <c r="C1839" s="46"/>
      <c r="D1839" s="46"/>
      <c r="E1839" s="98"/>
      <c r="F1839" s="46"/>
      <c r="G1839" s="46"/>
      <c r="H1839" s="98"/>
    </row>
    <row r="1840" spans="1:8" ht="15.75">
      <c r="A1840" s="46"/>
      <c r="B1840" s="46"/>
      <c r="C1840" s="46"/>
      <c r="D1840" s="46"/>
      <c r="E1840" s="98"/>
      <c r="F1840" s="46"/>
      <c r="G1840" s="46"/>
      <c r="H1840" s="98"/>
    </row>
    <row r="1841" spans="1:8" ht="15.75">
      <c r="A1841" s="46"/>
      <c r="B1841" s="46"/>
      <c r="C1841" s="46"/>
      <c r="D1841" s="46"/>
      <c r="E1841" s="98"/>
      <c r="F1841" s="46"/>
      <c r="G1841" s="46"/>
      <c r="H1841" s="98"/>
    </row>
    <row r="1842" spans="1:8" ht="15.75">
      <c r="A1842" s="46"/>
      <c r="B1842" s="46"/>
      <c r="C1842" s="46"/>
      <c r="D1842" s="46"/>
      <c r="E1842" s="98"/>
      <c r="F1842" s="46"/>
      <c r="G1842" s="46"/>
      <c r="H1842" s="98"/>
    </row>
    <row r="1843" spans="1:8" ht="15.75">
      <c r="A1843" s="46"/>
      <c r="B1843" s="46"/>
      <c r="C1843" s="46"/>
      <c r="D1843" s="46"/>
      <c r="E1843" s="98"/>
      <c r="F1843" s="46"/>
      <c r="G1843" s="46"/>
      <c r="H1843" s="98"/>
    </row>
    <row r="1844" spans="1:8" ht="15.75">
      <c r="A1844" s="46"/>
      <c r="B1844" s="46"/>
      <c r="C1844" s="46"/>
      <c r="D1844" s="46"/>
      <c r="E1844" s="98"/>
      <c r="F1844" s="46"/>
      <c r="G1844" s="46"/>
      <c r="H1844" s="98"/>
    </row>
    <row r="1845" spans="1:8" ht="15.75">
      <c r="A1845" s="46"/>
      <c r="B1845" s="46"/>
      <c r="C1845" s="46"/>
      <c r="D1845" s="46"/>
      <c r="E1845" s="98"/>
      <c r="F1845" s="46"/>
      <c r="G1845" s="46"/>
      <c r="H1845" s="98"/>
    </row>
    <row r="1846" spans="1:8" ht="15.75">
      <c r="A1846" s="46"/>
      <c r="B1846" s="46"/>
      <c r="C1846" s="46"/>
      <c r="D1846" s="46"/>
      <c r="E1846" s="98"/>
      <c r="F1846" s="46"/>
      <c r="G1846" s="46"/>
      <c r="H1846" s="98"/>
    </row>
    <row r="1847" spans="1:8" ht="15.75">
      <c r="A1847" s="46"/>
      <c r="B1847" s="46"/>
      <c r="C1847" s="46"/>
      <c r="D1847" s="46"/>
      <c r="E1847" s="98"/>
      <c r="F1847" s="46"/>
      <c r="G1847" s="46"/>
      <c r="H1847" s="98"/>
    </row>
    <row r="1848" spans="1:8" ht="15.75">
      <c r="A1848" s="46"/>
      <c r="B1848" s="46"/>
      <c r="C1848" s="46"/>
      <c r="D1848" s="46"/>
      <c r="E1848" s="98"/>
      <c r="F1848" s="46"/>
      <c r="G1848" s="46"/>
      <c r="H1848" s="98"/>
    </row>
    <row r="1849" spans="1:8" ht="15.75">
      <c r="A1849" s="46"/>
      <c r="B1849" s="46"/>
      <c r="C1849" s="46"/>
      <c r="D1849" s="46"/>
      <c r="E1849" s="98"/>
      <c r="F1849" s="46"/>
      <c r="G1849" s="46"/>
      <c r="H1849" s="98"/>
    </row>
    <row r="1850" spans="1:8" ht="15.75">
      <c r="A1850" s="46"/>
      <c r="B1850" s="46"/>
      <c r="C1850" s="46"/>
      <c r="D1850" s="46"/>
      <c r="E1850" s="98"/>
      <c r="F1850" s="46"/>
      <c r="G1850" s="46"/>
      <c r="H1850" s="98"/>
    </row>
    <row r="1851" spans="1:8" ht="15.75">
      <c r="A1851" s="46"/>
      <c r="B1851" s="46"/>
      <c r="C1851" s="46"/>
      <c r="D1851" s="46"/>
      <c r="E1851" s="98"/>
      <c r="F1851" s="46"/>
      <c r="G1851" s="46"/>
      <c r="H1851" s="98"/>
    </row>
    <row r="1852" spans="1:8" ht="15.75">
      <c r="A1852" s="46"/>
      <c r="B1852" s="46"/>
      <c r="C1852" s="46"/>
      <c r="D1852" s="46"/>
      <c r="E1852" s="98"/>
      <c r="F1852" s="46"/>
      <c r="G1852" s="46"/>
      <c r="H1852" s="98"/>
    </row>
    <row r="1853" spans="1:8" ht="15.75">
      <c r="A1853" s="46"/>
      <c r="B1853" s="46"/>
      <c r="C1853" s="46"/>
      <c r="D1853" s="46"/>
      <c r="E1853" s="98"/>
      <c r="F1853" s="46"/>
      <c r="G1853" s="46"/>
      <c r="H1853" s="98"/>
    </row>
    <row r="1854" spans="1:8" ht="15.75">
      <c r="A1854" s="46"/>
      <c r="B1854" s="46"/>
      <c r="C1854" s="46"/>
      <c r="D1854" s="46"/>
      <c r="E1854" s="98"/>
      <c r="F1854" s="46"/>
      <c r="G1854" s="46"/>
      <c r="H1854" s="98"/>
    </row>
    <row r="1855" spans="1:8" ht="15.75">
      <c r="A1855" s="46"/>
      <c r="B1855" s="46"/>
      <c r="C1855" s="46"/>
      <c r="D1855" s="46"/>
      <c r="E1855" s="98"/>
      <c r="F1855" s="46"/>
      <c r="G1855" s="46"/>
      <c r="H1855" s="98"/>
    </row>
    <row r="1856" spans="1:8" ht="15.75">
      <c r="A1856" s="46"/>
      <c r="B1856" s="46"/>
      <c r="C1856" s="46"/>
      <c r="D1856" s="46"/>
      <c r="E1856" s="98"/>
      <c r="F1856" s="46"/>
      <c r="G1856" s="46"/>
      <c r="H1856" s="98"/>
    </row>
    <row r="1857" spans="1:8" ht="15.75">
      <c r="A1857" s="46"/>
      <c r="B1857" s="46"/>
      <c r="C1857" s="46"/>
      <c r="D1857" s="46"/>
      <c r="E1857" s="98"/>
      <c r="F1857" s="46"/>
      <c r="G1857" s="46"/>
      <c r="H1857" s="98"/>
    </row>
    <row r="1858" spans="1:8" ht="15.75">
      <c r="A1858" s="46"/>
      <c r="B1858" s="46"/>
      <c r="C1858" s="46"/>
      <c r="D1858" s="46"/>
      <c r="E1858" s="98"/>
      <c r="F1858" s="46"/>
      <c r="G1858" s="46"/>
      <c r="H1858" s="98"/>
    </row>
    <row r="1859" spans="1:8" ht="15.75">
      <c r="A1859" s="46"/>
      <c r="B1859" s="46"/>
      <c r="C1859" s="46"/>
      <c r="D1859" s="46"/>
      <c r="E1859" s="98"/>
      <c r="F1859" s="46"/>
      <c r="G1859" s="46"/>
      <c r="H1859" s="98"/>
    </row>
    <row r="1860" spans="1:8" ht="15.75">
      <c r="A1860" s="46"/>
      <c r="B1860" s="46"/>
      <c r="C1860" s="46"/>
      <c r="D1860" s="46"/>
      <c r="E1860" s="98"/>
      <c r="F1860" s="46"/>
      <c r="G1860" s="46"/>
      <c r="H1860" s="98"/>
    </row>
    <row r="1861" spans="1:8" ht="15.75">
      <c r="A1861" s="46"/>
      <c r="B1861" s="46"/>
      <c r="C1861" s="46"/>
      <c r="D1861" s="46"/>
      <c r="E1861" s="98"/>
      <c r="F1861" s="46"/>
      <c r="G1861" s="46"/>
      <c r="H1861" s="98"/>
    </row>
    <row r="1862" spans="1:8" ht="15.75">
      <c r="A1862" s="46"/>
      <c r="B1862" s="46"/>
      <c r="C1862" s="46"/>
      <c r="D1862" s="46"/>
      <c r="E1862" s="98"/>
      <c r="F1862" s="46"/>
      <c r="G1862" s="46"/>
      <c r="H1862" s="98"/>
    </row>
    <row r="1863" spans="1:8" ht="15.75">
      <c r="A1863" s="46"/>
      <c r="B1863" s="46"/>
      <c r="C1863" s="46"/>
      <c r="D1863" s="46"/>
      <c r="E1863" s="98"/>
      <c r="F1863" s="46"/>
      <c r="G1863" s="46"/>
      <c r="H1863" s="98"/>
    </row>
    <row r="1864" spans="1:8" ht="15.75">
      <c r="A1864" s="46"/>
      <c r="B1864" s="46"/>
      <c r="C1864" s="46"/>
      <c r="D1864" s="46"/>
      <c r="E1864" s="98"/>
      <c r="F1864" s="46"/>
      <c r="G1864" s="46"/>
      <c r="H1864" s="98"/>
    </row>
    <row r="1865" spans="1:8" ht="15.75">
      <c r="A1865" s="46"/>
      <c r="B1865" s="46"/>
      <c r="C1865" s="46"/>
      <c r="D1865" s="46"/>
      <c r="E1865" s="98"/>
      <c r="F1865" s="46"/>
      <c r="G1865" s="46"/>
      <c r="H1865" s="98"/>
    </row>
    <row r="1866" spans="1:8" ht="15.75">
      <c r="A1866" s="46"/>
      <c r="B1866" s="46"/>
      <c r="C1866" s="46"/>
      <c r="D1866" s="46"/>
      <c r="E1866" s="98"/>
      <c r="F1866" s="46"/>
      <c r="G1866" s="46"/>
      <c r="H1866" s="98"/>
    </row>
    <row r="1867" spans="1:8" ht="15.75">
      <c r="A1867" s="46"/>
      <c r="B1867" s="46"/>
      <c r="C1867" s="46"/>
      <c r="D1867" s="46"/>
      <c r="E1867" s="98"/>
      <c r="F1867" s="46"/>
      <c r="G1867" s="46"/>
      <c r="H1867" s="98"/>
    </row>
    <row r="1868" spans="1:8" ht="15.75">
      <c r="A1868" s="46"/>
      <c r="B1868" s="46"/>
      <c r="C1868" s="46"/>
      <c r="D1868" s="46"/>
      <c r="E1868" s="98"/>
      <c r="F1868" s="46"/>
      <c r="G1868" s="46"/>
      <c r="H1868" s="98"/>
    </row>
    <row r="1869" spans="1:8" ht="15.75">
      <c r="A1869" s="46"/>
      <c r="B1869" s="46"/>
      <c r="C1869" s="46"/>
      <c r="D1869" s="46"/>
      <c r="E1869" s="98"/>
      <c r="F1869" s="46"/>
      <c r="G1869" s="46"/>
      <c r="H1869" s="98"/>
    </row>
    <row r="1870" spans="1:8" ht="15.75">
      <c r="A1870" s="46"/>
      <c r="B1870" s="46"/>
      <c r="C1870" s="46"/>
      <c r="D1870" s="46"/>
      <c r="E1870" s="98"/>
      <c r="F1870" s="46"/>
      <c r="G1870" s="46"/>
      <c r="H1870" s="98"/>
    </row>
    <row r="1871" spans="1:8" ht="15.75">
      <c r="A1871" s="46"/>
      <c r="B1871" s="46"/>
      <c r="C1871" s="46"/>
      <c r="D1871" s="46"/>
      <c r="E1871" s="98"/>
      <c r="F1871" s="46"/>
      <c r="G1871" s="46"/>
      <c r="H1871" s="98"/>
    </row>
    <row r="1872" spans="1:8" ht="15.75">
      <c r="A1872" s="46"/>
      <c r="B1872" s="46"/>
      <c r="C1872" s="46"/>
      <c r="D1872" s="46"/>
      <c r="E1872" s="98"/>
      <c r="F1872" s="46"/>
      <c r="G1872" s="46"/>
      <c r="H1872" s="98"/>
    </row>
    <row r="1873" spans="1:8" ht="15.75">
      <c r="A1873" s="46"/>
      <c r="B1873" s="46"/>
      <c r="C1873" s="46"/>
      <c r="D1873" s="46"/>
      <c r="E1873" s="98"/>
      <c r="F1873" s="46"/>
      <c r="G1873" s="46"/>
      <c r="H1873" s="98"/>
    </row>
    <row r="1874" spans="1:8" ht="15.75">
      <c r="A1874" s="46"/>
      <c r="B1874" s="46"/>
      <c r="C1874" s="46"/>
      <c r="D1874" s="46"/>
      <c r="E1874" s="98"/>
      <c r="F1874" s="46"/>
      <c r="G1874" s="46"/>
      <c r="H1874" s="98"/>
    </row>
    <row r="1875" spans="1:8" ht="15.75">
      <c r="A1875" s="46"/>
      <c r="B1875" s="46"/>
      <c r="C1875" s="46"/>
      <c r="D1875" s="46"/>
      <c r="E1875" s="98"/>
      <c r="F1875" s="46"/>
      <c r="G1875" s="46"/>
      <c r="H1875" s="98"/>
    </row>
    <row r="1876" spans="1:8" ht="15.75">
      <c r="A1876" s="46"/>
      <c r="B1876" s="46"/>
      <c r="C1876" s="46"/>
      <c r="D1876" s="46"/>
      <c r="E1876" s="98"/>
      <c r="F1876" s="46"/>
      <c r="G1876" s="46"/>
      <c r="H1876" s="98"/>
    </row>
    <row r="1877" spans="1:8" ht="15.75">
      <c r="A1877" s="46"/>
      <c r="B1877" s="46"/>
      <c r="C1877" s="46"/>
      <c r="D1877" s="46"/>
      <c r="E1877" s="98"/>
      <c r="F1877" s="46"/>
      <c r="G1877" s="46"/>
      <c r="H1877" s="98"/>
    </row>
    <row r="1878" spans="1:8" ht="15.75">
      <c r="A1878" s="46"/>
      <c r="B1878" s="46"/>
      <c r="C1878" s="46"/>
      <c r="D1878" s="46"/>
      <c r="E1878" s="98"/>
      <c r="F1878" s="46"/>
      <c r="G1878" s="46"/>
      <c r="H1878" s="98"/>
    </row>
    <row r="1879" spans="1:8" ht="15.75">
      <c r="A1879" s="46"/>
      <c r="B1879" s="46"/>
      <c r="C1879" s="46"/>
      <c r="D1879" s="46"/>
      <c r="E1879" s="98"/>
      <c r="F1879" s="46"/>
      <c r="G1879" s="46"/>
      <c r="H1879" s="98"/>
    </row>
    <row r="1880" spans="1:8" ht="15.75">
      <c r="A1880" s="46"/>
      <c r="B1880" s="46"/>
      <c r="C1880" s="46"/>
      <c r="D1880" s="46"/>
      <c r="E1880" s="98"/>
      <c r="F1880" s="46"/>
      <c r="G1880" s="46"/>
      <c r="H1880" s="98"/>
    </row>
    <row r="1881" spans="1:8" ht="15.75">
      <c r="A1881" s="46"/>
      <c r="B1881" s="46"/>
      <c r="C1881" s="46"/>
      <c r="D1881" s="46"/>
      <c r="E1881" s="98"/>
      <c r="F1881" s="46"/>
      <c r="G1881" s="46"/>
      <c r="H1881" s="98"/>
    </row>
    <row r="1882" spans="1:8" ht="15.75">
      <c r="A1882" s="46"/>
      <c r="B1882" s="46"/>
      <c r="C1882" s="46"/>
      <c r="D1882" s="46"/>
      <c r="E1882" s="98"/>
      <c r="F1882" s="46"/>
      <c r="G1882" s="46"/>
      <c r="H1882" s="98"/>
    </row>
    <row r="1883" spans="1:8" ht="15.75">
      <c r="A1883" s="46"/>
      <c r="B1883" s="46"/>
      <c r="C1883" s="46"/>
      <c r="D1883" s="46"/>
      <c r="E1883" s="98"/>
      <c r="F1883" s="46"/>
      <c r="G1883" s="46"/>
      <c r="H1883" s="98"/>
    </row>
    <row r="1884" spans="1:8" ht="15.75">
      <c r="A1884" s="46"/>
      <c r="B1884" s="46"/>
      <c r="C1884" s="46"/>
      <c r="D1884" s="46"/>
      <c r="E1884" s="98"/>
      <c r="F1884" s="46"/>
      <c r="G1884" s="46"/>
      <c r="H1884" s="98"/>
    </row>
    <row r="1885" spans="1:8" ht="15.75">
      <c r="A1885" s="46"/>
      <c r="B1885" s="46"/>
      <c r="C1885" s="46"/>
      <c r="D1885" s="46"/>
      <c r="E1885" s="98"/>
      <c r="F1885" s="46"/>
      <c r="G1885" s="46"/>
      <c r="H1885" s="98"/>
    </row>
    <row r="1886" spans="1:8" ht="15.75">
      <c r="A1886" s="46"/>
      <c r="B1886" s="46"/>
      <c r="C1886" s="46"/>
      <c r="D1886" s="46"/>
      <c r="E1886" s="98"/>
      <c r="F1886" s="46"/>
      <c r="G1886" s="46"/>
      <c r="H1886" s="98"/>
    </row>
    <row r="1887" spans="1:8" ht="15.75">
      <c r="A1887" s="46"/>
      <c r="B1887" s="46"/>
      <c r="C1887" s="46"/>
      <c r="D1887" s="46"/>
      <c r="E1887" s="98"/>
      <c r="F1887" s="46"/>
      <c r="G1887" s="46"/>
      <c r="H1887" s="98"/>
    </row>
    <row r="1888" spans="1:8" ht="15.75">
      <c r="A1888" s="46"/>
      <c r="B1888" s="46"/>
      <c r="C1888" s="46"/>
      <c r="D1888" s="46"/>
      <c r="E1888" s="98"/>
      <c r="F1888" s="46"/>
      <c r="G1888" s="46"/>
      <c r="H1888" s="98"/>
    </row>
    <row r="1889" spans="1:8" ht="15.75">
      <c r="A1889" s="46"/>
      <c r="B1889" s="46"/>
      <c r="C1889" s="46"/>
      <c r="D1889" s="46"/>
      <c r="E1889" s="98"/>
      <c r="F1889" s="46"/>
      <c r="G1889" s="46"/>
      <c r="H1889" s="98"/>
    </row>
    <row r="1890" spans="1:8" ht="15.75">
      <c r="A1890" s="46"/>
      <c r="B1890" s="46"/>
      <c r="C1890" s="46"/>
      <c r="D1890" s="46"/>
      <c r="E1890" s="98"/>
      <c r="F1890" s="46"/>
      <c r="G1890" s="46"/>
      <c r="H1890" s="98"/>
    </row>
    <row r="1891" spans="1:8" ht="15.75">
      <c r="A1891" s="46"/>
      <c r="B1891" s="46"/>
      <c r="C1891" s="46"/>
      <c r="D1891" s="46"/>
      <c r="E1891" s="98"/>
      <c r="F1891" s="46"/>
      <c r="G1891" s="46"/>
      <c r="H1891" s="98"/>
    </row>
    <row r="1892" spans="1:8" ht="15.75">
      <c r="A1892" s="46"/>
      <c r="B1892" s="46"/>
      <c r="C1892" s="46"/>
      <c r="D1892" s="46"/>
      <c r="E1892" s="98"/>
      <c r="F1892" s="46"/>
      <c r="G1892" s="46"/>
      <c r="H1892" s="98"/>
    </row>
    <row r="1893" spans="1:8" ht="15.75">
      <c r="A1893" s="46"/>
      <c r="B1893" s="46"/>
      <c r="C1893" s="46"/>
      <c r="D1893" s="46"/>
      <c r="E1893" s="98"/>
      <c r="F1893" s="46"/>
      <c r="G1893" s="46"/>
      <c r="H1893" s="98"/>
    </row>
    <row r="1894" spans="1:8" ht="15.75">
      <c r="A1894" s="46"/>
      <c r="B1894" s="46"/>
      <c r="C1894" s="46"/>
      <c r="D1894" s="46"/>
      <c r="E1894" s="98"/>
      <c r="F1894" s="46"/>
      <c r="G1894" s="46"/>
      <c r="H1894" s="98"/>
    </row>
    <row r="1895" spans="1:8" ht="15.75">
      <c r="A1895" s="46"/>
      <c r="B1895" s="46"/>
      <c r="C1895" s="46"/>
      <c r="D1895" s="46"/>
      <c r="E1895" s="98"/>
      <c r="F1895" s="46"/>
      <c r="G1895" s="46"/>
      <c r="H1895" s="98"/>
    </row>
    <row r="1896" spans="1:8" ht="15.75">
      <c r="A1896" s="46"/>
      <c r="B1896" s="46"/>
      <c r="C1896" s="46"/>
      <c r="D1896" s="46"/>
      <c r="E1896" s="98"/>
      <c r="F1896" s="46"/>
      <c r="G1896" s="46"/>
      <c r="H1896" s="98"/>
    </row>
    <row r="1897" spans="1:8" ht="15.75">
      <c r="A1897" s="46"/>
      <c r="B1897" s="46"/>
      <c r="C1897" s="46"/>
      <c r="D1897" s="46"/>
      <c r="E1897" s="98"/>
      <c r="F1897" s="46"/>
      <c r="G1897" s="46"/>
      <c r="H1897" s="98"/>
    </row>
    <row r="1898" spans="1:8" ht="15.75">
      <c r="A1898" s="46"/>
      <c r="B1898" s="46"/>
      <c r="C1898" s="46"/>
      <c r="D1898" s="46"/>
      <c r="E1898" s="98"/>
      <c r="F1898" s="46"/>
      <c r="G1898" s="46"/>
      <c r="H1898" s="98"/>
    </row>
    <row r="1899" spans="1:8" ht="15.75">
      <c r="A1899" s="46"/>
      <c r="B1899" s="46"/>
      <c r="C1899" s="46"/>
      <c r="D1899" s="46"/>
      <c r="E1899" s="98"/>
      <c r="F1899" s="46"/>
      <c r="G1899" s="46"/>
      <c r="H1899" s="98"/>
    </row>
    <row r="1900" spans="1:8" ht="15.75">
      <c r="A1900" s="46"/>
      <c r="B1900" s="46"/>
      <c r="C1900" s="46"/>
      <c r="D1900" s="46"/>
      <c r="E1900" s="98"/>
      <c r="F1900" s="46"/>
      <c r="G1900" s="46"/>
      <c r="H1900" s="98"/>
    </row>
    <row r="1901" spans="1:8" ht="15.75">
      <c r="A1901" s="46"/>
      <c r="B1901" s="46"/>
      <c r="C1901" s="46"/>
      <c r="D1901" s="46"/>
      <c r="E1901" s="98"/>
      <c r="F1901" s="46"/>
      <c r="G1901" s="46"/>
      <c r="H1901" s="98"/>
    </row>
    <row r="1902" spans="1:8" ht="15.75">
      <c r="A1902" s="46"/>
      <c r="B1902" s="46"/>
      <c r="C1902" s="46"/>
      <c r="D1902" s="46"/>
      <c r="E1902" s="98"/>
      <c r="F1902" s="46"/>
      <c r="G1902" s="46"/>
      <c r="H1902" s="98"/>
    </row>
    <row r="1903" spans="1:8" ht="15.75">
      <c r="A1903" s="46"/>
      <c r="B1903" s="46"/>
      <c r="C1903" s="46"/>
      <c r="D1903" s="46"/>
      <c r="E1903" s="98"/>
      <c r="F1903" s="46"/>
      <c r="G1903" s="46"/>
      <c r="H1903" s="98"/>
    </row>
    <row r="1904" spans="1:8" ht="15.75">
      <c r="A1904" s="46"/>
      <c r="B1904" s="46"/>
      <c r="C1904" s="46"/>
      <c r="D1904" s="46"/>
      <c r="E1904" s="98"/>
      <c r="F1904" s="46"/>
      <c r="G1904" s="46"/>
      <c r="H1904" s="98"/>
    </row>
    <row r="1905" spans="1:8" ht="15.75">
      <c r="A1905" s="46"/>
      <c r="B1905" s="46"/>
      <c r="C1905" s="46"/>
      <c r="D1905" s="46"/>
      <c r="E1905" s="98"/>
      <c r="F1905" s="46"/>
      <c r="G1905" s="46"/>
      <c r="H1905" s="98"/>
    </row>
    <row r="1906" spans="1:8" ht="15.75">
      <c r="A1906" s="46"/>
      <c r="B1906" s="46"/>
      <c r="C1906" s="46"/>
      <c r="D1906" s="46"/>
      <c r="E1906" s="98"/>
      <c r="F1906" s="46"/>
      <c r="G1906" s="46"/>
      <c r="H1906" s="98"/>
    </row>
    <row r="1907" spans="1:8" ht="15.75">
      <c r="A1907" s="46"/>
      <c r="B1907" s="46"/>
      <c r="C1907" s="46"/>
      <c r="D1907" s="46"/>
      <c r="E1907" s="98"/>
      <c r="F1907" s="46"/>
      <c r="G1907" s="46"/>
      <c r="H1907" s="98"/>
    </row>
    <row r="1908" spans="1:8" ht="15.75">
      <c r="A1908" s="46"/>
      <c r="B1908" s="46"/>
      <c r="C1908" s="46"/>
      <c r="D1908" s="46"/>
      <c r="E1908" s="98"/>
      <c r="F1908" s="46"/>
      <c r="G1908" s="46"/>
      <c r="H1908" s="98"/>
    </row>
    <row r="1909" spans="1:8" ht="15.75">
      <c r="A1909" s="46"/>
      <c r="B1909" s="46"/>
      <c r="C1909" s="46"/>
      <c r="D1909" s="46"/>
      <c r="E1909" s="98"/>
      <c r="F1909" s="46"/>
      <c r="G1909" s="46"/>
      <c r="H1909" s="98"/>
    </row>
    <row r="1910" spans="1:8" ht="15.75">
      <c r="A1910" s="46"/>
      <c r="B1910" s="46"/>
      <c r="C1910" s="46"/>
      <c r="D1910" s="46"/>
      <c r="E1910" s="98"/>
      <c r="F1910" s="46"/>
      <c r="G1910" s="46"/>
      <c r="H1910" s="98"/>
    </row>
    <row r="1911" spans="1:8" ht="15.75">
      <c r="A1911" s="46"/>
      <c r="B1911" s="46"/>
      <c r="C1911" s="46"/>
      <c r="D1911" s="46"/>
      <c r="E1911" s="98"/>
      <c r="F1911" s="46"/>
      <c r="G1911" s="46"/>
      <c r="H1911" s="98"/>
    </row>
    <row r="1912" spans="1:8" ht="15.75">
      <c r="A1912" s="46"/>
      <c r="B1912" s="46"/>
      <c r="C1912" s="46"/>
      <c r="D1912" s="46"/>
      <c r="E1912" s="98"/>
      <c r="F1912" s="46"/>
      <c r="G1912" s="46"/>
      <c r="H1912" s="98"/>
    </row>
    <row r="1913" spans="1:8" ht="15.75">
      <c r="A1913" s="46"/>
      <c r="B1913" s="46"/>
      <c r="C1913" s="46"/>
      <c r="D1913" s="46"/>
      <c r="E1913" s="98"/>
      <c r="F1913" s="46"/>
      <c r="G1913" s="46"/>
      <c r="H1913" s="98"/>
    </row>
    <row r="1914" spans="1:8" ht="15.75">
      <c r="A1914" s="46"/>
      <c r="B1914" s="46"/>
      <c r="C1914" s="46"/>
      <c r="D1914" s="46"/>
      <c r="E1914" s="98"/>
      <c r="F1914" s="46"/>
      <c r="G1914" s="46"/>
      <c r="H1914" s="98"/>
    </row>
    <row r="1915" spans="1:8" ht="15.75">
      <c r="A1915" s="46"/>
      <c r="B1915" s="46"/>
      <c r="C1915" s="46"/>
      <c r="D1915" s="46"/>
      <c r="E1915" s="98"/>
      <c r="F1915" s="46"/>
      <c r="G1915" s="46"/>
      <c r="H1915" s="98"/>
    </row>
    <row r="1916" spans="1:8" ht="15.75">
      <c r="A1916" s="46"/>
      <c r="B1916" s="46"/>
      <c r="C1916" s="46"/>
      <c r="D1916" s="46"/>
      <c r="E1916" s="98"/>
      <c r="F1916" s="46"/>
      <c r="G1916" s="46"/>
      <c r="H1916" s="98"/>
    </row>
    <row r="1917" spans="1:8" ht="15.75">
      <c r="A1917" s="46"/>
      <c r="B1917" s="46"/>
      <c r="C1917" s="46"/>
      <c r="D1917" s="46"/>
      <c r="E1917" s="98"/>
      <c r="F1917" s="46"/>
      <c r="G1917" s="46"/>
      <c r="H1917" s="98"/>
    </row>
    <row r="1918" spans="1:8" ht="15.75">
      <c r="A1918" s="46"/>
      <c r="B1918" s="46"/>
      <c r="C1918" s="46"/>
      <c r="D1918" s="46"/>
      <c r="E1918" s="98"/>
      <c r="F1918" s="46"/>
      <c r="G1918" s="46"/>
      <c r="H1918" s="98"/>
    </row>
    <row r="1919" spans="1:8" ht="15.75">
      <c r="A1919" s="46"/>
      <c r="B1919" s="46"/>
      <c r="C1919" s="46"/>
      <c r="D1919" s="46"/>
      <c r="E1919" s="98"/>
      <c r="F1919" s="46"/>
      <c r="G1919" s="46"/>
      <c r="H1919" s="98"/>
    </row>
    <row r="1920" spans="1:8" ht="15.75">
      <c r="A1920" s="46"/>
      <c r="B1920" s="46"/>
      <c r="C1920" s="46"/>
      <c r="D1920" s="46"/>
      <c r="E1920" s="98"/>
      <c r="F1920" s="46"/>
      <c r="G1920" s="46"/>
      <c r="H1920" s="98"/>
    </row>
    <row r="1921" spans="1:8" ht="15.75">
      <c r="A1921" s="46"/>
      <c r="B1921" s="46"/>
      <c r="C1921" s="46"/>
      <c r="D1921" s="46"/>
      <c r="E1921" s="98"/>
      <c r="F1921" s="46"/>
      <c r="G1921" s="46"/>
      <c r="H1921" s="98"/>
    </row>
    <row r="1922" spans="1:8" ht="15.75">
      <c r="A1922" s="46"/>
      <c r="B1922" s="46"/>
      <c r="C1922" s="46"/>
      <c r="D1922" s="46"/>
      <c r="E1922" s="98"/>
      <c r="F1922" s="46"/>
      <c r="G1922" s="46"/>
      <c r="H1922" s="98"/>
    </row>
    <row r="1923" spans="1:8" ht="15.75">
      <c r="A1923" s="46"/>
      <c r="B1923" s="46"/>
      <c r="C1923" s="46"/>
      <c r="D1923" s="46"/>
      <c r="E1923" s="98"/>
      <c r="F1923" s="46"/>
      <c r="G1923" s="46"/>
      <c r="H1923" s="98"/>
    </row>
    <row r="1924" spans="1:8" ht="15.75">
      <c r="A1924" s="46"/>
      <c r="B1924" s="46"/>
      <c r="C1924" s="46"/>
      <c r="D1924" s="46"/>
      <c r="E1924" s="98"/>
      <c r="F1924" s="46"/>
      <c r="G1924" s="46"/>
      <c r="H1924" s="98"/>
    </row>
    <row r="1925" spans="1:8" ht="15.75">
      <c r="A1925" s="46"/>
      <c r="B1925" s="46"/>
      <c r="C1925" s="46"/>
      <c r="D1925" s="46"/>
      <c r="E1925" s="98"/>
      <c r="F1925" s="46"/>
      <c r="G1925" s="46"/>
      <c r="H1925" s="98"/>
    </row>
    <row r="1926" spans="1:8" ht="15.75">
      <c r="A1926" s="46"/>
      <c r="B1926" s="46"/>
      <c r="C1926" s="46"/>
      <c r="D1926" s="46"/>
      <c r="E1926" s="98"/>
      <c r="F1926" s="46"/>
      <c r="G1926" s="46"/>
      <c r="H1926" s="98"/>
    </row>
    <row r="1927" spans="1:8" ht="15.75">
      <c r="A1927" s="46"/>
      <c r="B1927" s="46"/>
      <c r="C1927" s="46"/>
      <c r="D1927" s="46"/>
      <c r="E1927" s="98"/>
      <c r="F1927" s="46"/>
      <c r="G1927" s="46"/>
      <c r="H1927" s="98"/>
    </row>
    <row r="1928" spans="1:8" ht="15.75">
      <c r="A1928" s="46"/>
      <c r="B1928" s="46"/>
      <c r="C1928" s="46"/>
      <c r="D1928" s="46"/>
      <c r="E1928" s="98"/>
      <c r="F1928" s="46"/>
      <c r="G1928" s="46"/>
      <c r="H1928" s="98"/>
    </row>
    <row r="1929" spans="1:8" ht="15.75">
      <c r="A1929" s="46"/>
      <c r="B1929" s="46"/>
      <c r="C1929" s="46"/>
      <c r="D1929" s="46"/>
      <c r="E1929" s="98"/>
      <c r="F1929" s="46"/>
      <c r="G1929" s="46"/>
      <c r="H1929" s="98"/>
    </row>
    <row r="1930" spans="1:8" ht="15.75">
      <c r="A1930" s="46"/>
      <c r="B1930" s="46"/>
      <c r="C1930" s="46"/>
      <c r="D1930" s="46"/>
      <c r="E1930" s="98"/>
      <c r="F1930" s="46"/>
      <c r="G1930" s="46"/>
      <c r="H1930" s="98"/>
    </row>
    <row r="1931" spans="1:8" ht="15.75">
      <c r="A1931" s="46"/>
      <c r="B1931" s="46"/>
      <c r="C1931" s="46"/>
      <c r="D1931" s="46"/>
      <c r="E1931" s="98"/>
      <c r="F1931" s="46"/>
      <c r="G1931" s="46"/>
      <c r="H1931" s="98"/>
    </row>
    <row r="1932" spans="1:8" ht="15.75">
      <c r="A1932" s="46"/>
      <c r="B1932" s="46"/>
      <c r="C1932" s="46"/>
      <c r="D1932" s="46"/>
      <c r="E1932" s="98"/>
      <c r="F1932" s="46"/>
      <c r="G1932" s="46"/>
      <c r="H1932" s="98"/>
    </row>
    <row r="1933" spans="1:8" ht="15.75">
      <c r="A1933" s="46"/>
      <c r="B1933" s="46"/>
      <c r="C1933" s="46"/>
      <c r="D1933" s="46"/>
      <c r="E1933" s="98"/>
      <c r="F1933" s="46"/>
      <c r="G1933" s="46"/>
      <c r="H1933" s="98"/>
    </row>
    <row r="1934" spans="1:8" ht="15.75">
      <c r="A1934" s="46"/>
      <c r="B1934" s="46"/>
      <c r="C1934" s="46"/>
      <c r="D1934" s="46"/>
      <c r="E1934" s="98"/>
      <c r="F1934" s="46"/>
      <c r="G1934" s="46"/>
      <c r="H1934" s="98"/>
    </row>
    <row r="1935" spans="1:8" ht="15.75">
      <c r="A1935" s="46"/>
      <c r="B1935" s="46"/>
      <c r="C1935" s="46"/>
      <c r="D1935" s="46"/>
      <c r="E1935" s="98"/>
      <c r="F1935" s="46"/>
      <c r="G1935" s="46"/>
      <c r="H1935" s="98"/>
    </row>
    <row r="1936" spans="1:8" ht="15.75">
      <c r="A1936" s="46"/>
      <c r="B1936" s="46"/>
      <c r="C1936" s="46"/>
      <c r="D1936" s="46"/>
      <c r="E1936" s="98"/>
      <c r="F1936" s="46"/>
      <c r="G1936" s="46"/>
      <c r="H1936" s="98"/>
    </row>
    <row r="1937" spans="1:8" ht="15.75">
      <c r="A1937" s="46"/>
      <c r="B1937" s="46"/>
      <c r="C1937" s="46"/>
      <c r="D1937" s="46"/>
      <c r="E1937" s="98"/>
      <c r="F1937" s="46"/>
      <c r="G1937" s="46"/>
      <c r="H1937" s="98"/>
    </row>
    <row r="1938" spans="1:8" ht="15.75">
      <c r="A1938" s="46"/>
      <c r="B1938" s="46"/>
      <c r="C1938" s="46"/>
      <c r="D1938" s="46"/>
      <c r="E1938" s="98"/>
      <c r="F1938" s="46"/>
      <c r="G1938" s="46"/>
      <c r="H1938" s="98"/>
    </row>
    <row r="1939" spans="1:8" ht="15.75">
      <c r="A1939" s="46"/>
      <c r="B1939" s="46"/>
      <c r="C1939" s="46"/>
      <c r="D1939" s="46"/>
      <c r="E1939" s="98"/>
      <c r="F1939" s="46"/>
      <c r="G1939" s="46"/>
      <c r="H1939" s="98"/>
    </row>
    <row r="1940" spans="1:8" ht="15.75">
      <c r="A1940" s="46"/>
      <c r="B1940" s="46"/>
      <c r="C1940" s="46"/>
      <c r="D1940" s="46"/>
      <c r="E1940" s="98"/>
      <c r="F1940" s="46"/>
      <c r="G1940" s="46"/>
      <c r="H1940" s="98"/>
    </row>
    <row r="1941" spans="1:8" ht="15.75">
      <c r="A1941" s="46"/>
      <c r="B1941" s="46"/>
      <c r="C1941" s="46"/>
      <c r="D1941" s="46"/>
      <c r="E1941" s="98"/>
      <c r="F1941" s="46"/>
      <c r="G1941" s="46"/>
      <c r="H1941" s="98"/>
    </row>
    <row r="1942" spans="1:8" ht="15.75">
      <c r="A1942" s="46"/>
      <c r="B1942" s="46"/>
      <c r="C1942" s="46"/>
      <c r="D1942" s="46"/>
      <c r="E1942" s="98"/>
      <c r="F1942" s="46"/>
      <c r="G1942" s="46"/>
      <c r="H1942" s="98"/>
    </row>
    <row r="1943" spans="1:8" ht="15.75">
      <c r="A1943" s="46"/>
      <c r="B1943" s="46"/>
      <c r="C1943" s="46"/>
      <c r="D1943" s="46"/>
      <c r="E1943" s="98"/>
      <c r="F1943" s="46"/>
      <c r="G1943" s="46"/>
      <c r="H1943" s="98"/>
    </row>
    <row r="1944" spans="1:8" ht="15.75">
      <c r="A1944" s="46"/>
      <c r="B1944" s="46"/>
      <c r="C1944" s="46"/>
      <c r="D1944" s="46"/>
      <c r="E1944" s="98"/>
      <c r="F1944" s="46"/>
      <c r="G1944" s="46"/>
      <c r="H1944" s="98"/>
    </row>
    <row r="1945" spans="1:8" ht="15.75">
      <c r="A1945" s="46"/>
      <c r="B1945" s="46"/>
      <c r="C1945" s="46"/>
      <c r="D1945" s="46"/>
      <c r="E1945" s="98"/>
      <c r="F1945" s="46"/>
      <c r="G1945" s="46"/>
      <c r="H1945" s="98"/>
    </row>
    <row r="1946" spans="1:8" ht="15.75">
      <c r="A1946" s="46"/>
      <c r="B1946" s="46"/>
      <c r="C1946" s="46"/>
      <c r="D1946" s="46"/>
      <c r="E1946" s="98"/>
      <c r="F1946" s="46"/>
      <c r="G1946" s="46"/>
      <c r="H1946" s="98"/>
    </row>
    <row r="1947" spans="1:8" ht="15.75">
      <c r="A1947" s="46"/>
      <c r="B1947" s="46"/>
      <c r="C1947" s="46"/>
      <c r="D1947" s="46"/>
      <c r="E1947" s="98"/>
      <c r="F1947" s="46"/>
      <c r="G1947" s="46"/>
      <c r="H1947" s="98"/>
    </row>
    <row r="1948" spans="1:8" ht="15.75">
      <c r="A1948" s="46"/>
      <c r="B1948" s="46"/>
      <c r="C1948" s="46"/>
      <c r="D1948" s="46"/>
      <c r="E1948" s="98"/>
      <c r="F1948" s="46"/>
      <c r="G1948" s="46"/>
      <c r="H1948" s="98"/>
    </row>
    <row r="1949" spans="1:8" ht="15.75">
      <c r="A1949" s="46"/>
      <c r="B1949" s="46"/>
      <c r="C1949" s="46"/>
      <c r="D1949" s="46"/>
      <c r="E1949" s="98"/>
      <c r="F1949" s="46"/>
      <c r="G1949" s="46"/>
      <c r="H1949" s="98"/>
    </row>
    <row r="1950" spans="1:8" ht="15.75">
      <c r="A1950" s="46"/>
      <c r="B1950" s="46"/>
      <c r="C1950" s="46"/>
      <c r="D1950" s="46"/>
      <c r="E1950" s="98"/>
      <c r="F1950" s="46"/>
      <c r="G1950" s="46"/>
      <c r="H1950" s="98"/>
    </row>
    <row r="1951" spans="1:8" ht="15.75">
      <c r="A1951" s="46"/>
      <c r="B1951" s="46"/>
      <c r="C1951" s="46"/>
      <c r="D1951" s="46"/>
      <c r="E1951" s="98"/>
      <c r="F1951" s="46"/>
      <c r="G1951" s="46"/>
      <c r="H1951" s="98"/>
    </row>
    <row r="1952" spans="1:8" ht="15.75">
      <c r="A1952" s="46"/>
      <c r="B1952" s="46"/>
      <c r="C1952" s="46"/>
      <c r="D1952" s="46"/>
      <c r="E1952" s="98"/>
      <c r="F1952" s="46"/>
      <c r="G1952" s="46"/>
      <c r="H1952" s="98"/>
    </row>
    <row r="1953" spans="1:8" ht="15.75">
      <c r="A1953" s="46"/>
      <c r="B1953" s="46"/>
      <c r="C1953" s="46"/>
      <c r="D1953" s="46"/>
      <c r="E1953" s="98"/>
      <c r="F1953" s="46"/>
      <c r="G1953" s="46"/>
      <c r="H1953" s="98"/>
    </row>
    <row r="1954" spans="1:8" ht="15.75">
      <c r="A1954" s="46"/>
      <c r="B1954" s="46"/>
      <c r="C1954" s="46"/>
      <c r="D1954" s="46"/>
      <c r="E1954" s="98"/>
      <c r="F1954" s="46"/>
      <c r="G1954" s="46"/>
      <c r="H1954" s="98"/>
    </row>
    <row r="1955" spans="1:8" ht="15.75">
      <c r="A1955" s="46"/>
      <c r="B1955" s="46"/>
      <c r="C1955" s="46"/>
      <c r="D1955" s="46"/>
      <c r="E1955" s="98"/>
      <c r="F1955" s="46"/>
      <c r="G1955" s="46"/>
      <c r="H1955" s="98"/>
    </row>
    <row r="1956" spans="1:8" ht="15.75">
      <c r="A1956" s="46"/>
      <c r="B1956" s="46"/>
      <c r="C1956" s="46"/>
      <c r="D1956" s="46"/>
      <c r="E1956" s="98"/>
      <c r="F1956" s="46"/>
      <c r="G1956" s="46"/>
      <c r="H1956" s="98"/>
    </row>
    <row r="1957" spans="1:8" ht="15.75">
      <c r="A1957" s="46"/>
      <c r="B1957" s="46"/>
      <c r="C1957" s="46"/>
      <c r="D1957" s="46"/>
      <c r="E1957" s="98"/>
      <c r="F1957" s="46"/>
      <c r="G1957" s="46"/>
      <c r="H1957" s="98"/>
    </row>
    <row r="1958" spans="1:8" ht="15.75">
      <c r="A1958" s="46"/>
      <c r="B1958" s="46"/>
      <c r="C1958" s="46"/>
      <c r="D1958" s="46"/>
      <c r="E1958" s="98"/>
      <c r="F1958" s="46"/>
      <c r="G1958" s="46"/>
      <c r="H1958" s="98"/>
    </row>
    <row r="1959" spans="1:8" ht="15.75">
      <c r="A1959" s="46"/>
      <c r="B1959" s="46"/>
      <c r="C1959" s="46"/>
      <c r="D1959" s="46"/>
      <c r="E1959" s="98"/>
      <c r="F1959" s="46"/>
      <c r="G1959" s="46"/>
      <c r="H1959" s="98"/>
    </row>
    <row r="1960" spans="1:8" ht="15.75">
      <c r="A1960" s="46"/>
      <c r="B1960" s="46"/>
      <c r="C1960" s="46"/>
      <c r="D1960" s="46"/>
      <c r="E1960" s="98"/>
      <c r="F1960" s="46"/>
      <c r="G1960" s="46"/>
      <c r="H1960" s="98"/>
    </row>
    <row r="1961" spans="1:8" ht="15.75">
      <c r="A1961" s="46"/>
      <c r="B1961" s="46"/>
      <c r="C1961" s="46"/>
      <c r="D1961" s="46"/>
      <c r="E1961" s="98"/>
      <c r="F1961" s="46"/>
      <c r="G1961" s="46"/>
      <c r="H1961" s="98"/>
    </row>
    <row r="1962" spans="1:8" ht="15.75">
      <c r="A1962" s="46"/>
      <c r="B1962" s="46"/>
      <c r="C1962" s="46"/>
      <c r="D1962" s="46"/>
      <c r="E1962" s="98"/>
      <c r="F1962" s="46"/>
      <c r="G1962" s="46"/>
      <c r="H1962" s="98"/>
    </row>
    <row r="1963" spans="1:8" ht="15.75">
      <c r="A1963" s="46"/>
      <c r="B1963" s="46"/>
      <c r="C1963" s="46"/>
      <c r="D1963" s="46"/>
      <c r="E1963" s="98"/>
      <c r="F1963" s="46"/>
      <c r="G1963" s="46"/>
      <c r="H1963" s="98"/>
    </row>
    <row r="1964" spans="1:8" ht="15.75">
      <c r="A1964" s="46"/>
      <c r="B1964" s="46"/>
      <c r="C1964" s="46"/>
      <c r="D1964" s="46"/>
      <c r="E1964" s="98"/>
      <c r="F1964" s="46"/>
      <c r="G1964" s="46"/>
      <c r="H1964" s="98"/>
    </row>
    <row r="1965" spans="1:8" ht="15.75">
      <c r="A1965" s="46"/>
      <c r="B1965" s="46"/>
      <c r="C1965" s="46"/>
      <c r="D1965" s="46"/>
      <c r="E1965" s="98"/>
      <c r="F1965" s="46"/>
      <c r="G1965" s="46"/>
      <c r="H1965" s="98"/>
    </row>
    <row r="1966" spans="1:8" ht="15.75">
      <c r="A1966" s="46"/>
      <c r="B1966" s="46"/>
      <c r="C1966" s="46"/>
      <c r="D1966" s="46"/>
      <c r="E1966" s="98"/>
      <c r="F1966" s="46"/>
      <c r="G1966" s="46"/>
      <c r="H1966" s="98"/>
    </row>
    <row r="1967" spans="1:8" ht="15.75">
      <c r="A1967" s="46"/>
      <c r="B1967" s="46"/>
      <c r="C1967" s="46"/>
      <c r="D1967" s="46"/>
      <c r="E1967" s="98"/>
      <c r="F1967" s="46"/>
      <c r="G1967" s="46"/>
      <c r="H1967" s="98"/>
    </row>
    <row r="1968" spans="1:8" ht="15.75">
      <c r="A1968" s="46"/>
      <c r="B1968" s="46"/>
      <c r="C1968" s="46"/>
      <c r="D1968" s="46"/>
      <c r="E1968" s="98"/>
      <c r="F1968" s="46"/>
      <c r="G1968" s="46"/>
      <c r="H1968" s="98"/>
    </row>
    <row r="1969" spans="1:8" ht="15.75">
      <c r="A1969" s="46"/>
      <c r="B1969" s="46"/>
      <c r="C1969" s="46"/>
      <c r="D1969" s="46"/>
      <c r="E1969" s="98"/>
      <c r="F1969" s="46"/>
      <c r="G1969" s="46"/>
      <c r="H1969" s="98"/>
    </row>
    <row r="1970" spans="1:8" ht="15.75">
      <c r="A1970" s="46"/>
      <c r="B1970" s="46"/>
      <c r="C1970" s="46"/>
      <c r="D1970" s="46"/>
      <c r="E1970" s="98"/>
      <c r="F1970" s="46"/>
      <c r="G1970" s="46"/>
      <c r="H1970" s="98"/>
    </row>
    <row r="1971" spans="1:8" ht="15.75">
      <c r="A1971" s="46"/>
      <c r="B1971" s="46"/>
      <c r="C1971" s="46"/>
      <c r="D1971" s="46"/>
      <c r="E1971" s="98"/>
      <c r="F1971" s="46"/>
      <c r="G1971" s="46"/>
      <c r="H1971" s="98"/>
    </row>
    <row r="1972" spans="1:8" ht="15.75">
      <c r="A1972" s="46"/>
      <c r="B1972" s="46"/>
      <c r="C1972" s="46"/>
      <c r="D1972" s="46"/>
      <c r="E1972" s="98"/>
      <c r="F1972" s="46"/>
      <c r="G1972" s="46"/>
      <c r="H1972" s="98"/>
    </row>
    <row r="1973" spans="1:8" ht="15.75">
      <c r="A1973" s="46"/>
      <c r="B1973" s="46"/>
      <c r="C1973" s="46"/>
      <c r="D1973" s="46"/>
      <c r="E1973" s="98"/>
      <c r="F1973" s="46"/>
      <c r="G1973" s="46"/>
      <c r="H1973" s="98"/>
    </row>
    <row r="1974" spans="1:8" ht="15.75">
      <c r="A1974" s="46"/>
      <c r="B1974" s="46"/>
      <c r="C1974" s="46"/>
      <c r="D1974" s="46"/>
      <c r="E1974" s="98"/>
      <c r="F1974" s="46"/>
      <c r="G1974" s="46"/>
      <c r="H1974" s="98"/>
    </row>
    <row r="1975" spans="1:8" ht="15.75">
      <c r="A1975" s="46"/>
      <c r="B1975" s="46"/>
      <c r="C1975" s="46"/>
      <c r="D1975" s="46"/>
      <c r="E1975" s="98"/>
      <c r="F1975" s="46"/>
      <c r="G1975" s="46"/>
      <c r="H1975" s="98"/>
    </row>
    <row r="1976" spans="1:8" ht="15.75">
      <c r="A1976" s="46"/>
      <c r="B1976" s="46"/>
      <c r="C1976" s="46"/>
      <c r="D1976" s="46"/>
      <c r="E1976" s="98"/>
      <c r="F1976" s="46"/>
      <c r="G1976" s="46"/>
      <c r="H1976" s="98"/>
    </row>
    <row r="1977" spans="1:8" ht="15.75">
      <c r="A1977" s="46"/>
      <c r="B1977" s="46"/>
      <c r="C1977" s="46"/>
      <c r="D1977" s="46"/>
      <c r="E1977" s="98"/>
      <c r="F1977" s="46"/>
      <c r="G1977" s="46"/>
      <c r="H1977" s="98"/>
    </row>
    <row r="1978" spans="1:8" ht="15.75">
      <c r="A1978" s="46"/>
      <c r="B1978" s="46"/>
      <c r="C1978" s="46"/>
      <c r="D1978" s="46"/>
      <c r="E1978" s="98"/>
      <c r="F1978" s="46"/>
      <c r="G1978" s="46"/>
      <c r="H1978" s="98"/>
    </row>
    <row r="1979" spans="1:8" ht="15.75">
      <c r="A1979" s="46"/>
      <c r="B1979" s="46"/>
      <c r="C1979" s="46"/>
      <c r="D1979" s="46"/>
      <c r="E1979" s="98"/>
      <c r="F1979" s="46"/>
      <c r="G1979" s="46"/>
      <c r="H1979" s="98"/>
    </row>
    <row r="1980" spans="1:8" ht="15.75">
      <c r="A1980" s="46"/>
      <c r="B1980" s="46"/>
      <c r="C1980" s="46"/>
      <c r="D1980" s="46"/>
      <c r="E1980" s="98"/>
      <c r="F1980" s="46"/>
      <c r="G1980" s="46"/>
      <c r="H1980" s="98"/>
    </row>
    <row r="1981" spans="1:8" ht="15.75">
      <c r="A1981" s="46"/>
      <c r="B1981" s="46"/>
      <c r="C1981" s="46"/>
      <c r="D1981" s="46"/>
      <c r="E1981" s="98"/>
      <c r="F1981" s="46"/>
      <c r="G1981" s="46"/>
      <c r="H1981" s="98"/>
    </row>
    <row r="1982" spans="1:8" ht="15.75">
      <c r="A1982" s="46"/>
      <c r="B1982" s="46"/>
      <c r="C1982" s="46"/>
      <c r="D1982" s="46"/>
      <c r="E1982" s="98"/>
      <c r="F1982" s="46"/>
      <c r="G1982" s="46"/>
      <c r="H1982" s="98"/>
    </row>
    <row r="1983" spans="1:8" ht="15.75">
      <c r="A1983" s="46"/>
      <c r="B1983" s="46"/>
      <c r="C1983" s="46"/>
      <c r="D1983" s="46"/>
      <c r="E1983" s="98"/>
      <c r="F1983" s="46"/>
      <c r="G1983" s="46"/>
      <c r="H1983" s="98"/>
    </row>
    <row r="1984" spans="1:8" ht="15.75">
      <c r="A1984" s="46"/>
      <c r="B1984" s="46"/>
      <c r="C1984" s="46"/>
      <c r="D1984" s="46"/>
      <c r="E1984" s="98"/>
      <c r="F1984" s="46"/>
      <c r="G1984" s="46"/>
      <c r="H1984" s="98"/>
    </row>
    <row r="1985" spans="1:8" ht="15.75">
      <c r="A1985" s="46"/>
      <c r="B1985" s="46"/>
      <c r="C1985" s="46"/>
      <c r="D1985" s="46"/>
      <c r="E1985" s="98"/>
      <c r="F1985" s="46"/>
      <c r="G1985" s="46"/>
      <c r="H1985" s="98"/>
    </row>
    <row r="1986" spans="1:8" ht="15.75">
      <c r="A1986" s="46"/>
      <c r="B1986" s="46"/>
      <c r="C1986" s="46"/>
      <c r="D1986" s="46"/>
      <c r="E1986" s="98"/>
      <c r="F1986" s="46"/>
      <c r="G1986" s="46"/>
      <c r="H1986" s="98"/>
    </row>
    <row r="1987" spans="1:8" ht="15.75">
      <c r="A1987" s="46"/>
      <c r="B1987" s="46"/>
      <c r="C1987" s="46"/>
      <c r="D1987" s="46"/>
      <c r="E1987" s="98"/>
      <c r="F1987" s="46"/>
      <c r="G1987" s="46"/>
      <c r="H1987" s="98"/>
    </row>
    <row r="1988" spans="1:8" ht="15.75">
      <c r="A1988" s="46"/>
      <c r="B1988" s="46"/>
      <c r="C1988" s="46"/>
      <c r="D1988" s="46"/>
      <c r="E1988" s="98"/>
      <c r="F1988" s="46"/>
      <c r="G1988" s="46"/>
      <c r="H1988" s="98"/>
    </row>
    <row r="1989" spans="1:8" ht="15.75">
      <c r="A1989" s="46"/>
      <c r="B1989" s="46"/>
      <c r="C1989" s="46"/>
      <c r="D1989" s="46"/>
      <c r="E1989" s="98"/>
      <c r="F1989" s="46"/>
      <c r="G1989" s="46"/>
      <c r="H1989" s="98"/>
    </row>
    <row r="1990" spans="1:8" ht="15.75">
      <c r="A1990" s="46"/>
      <c r="B1990" s="46"/>
      <c r="C1990" s="46"/>
      <c r="D1990" s="46"/>
      <c r="E1990" s="98"/>
      <c r="F1990" s="46"/>
      <c r="G1990" s="46"/>
      <c r="H1990" s="98"/>
    </row>
    <row r="1991" spans="1:8" ht="15.75">
      <c r="A1991" s="46"/>
      <c r="B1991" s="46"/>
      <c r="C1991" s="46"/>
      <c r="D1991" s="46"/>
      <c r="E1991" s="98"/>
      <c r="F1991" s="46"/>
      <c r="G1991" s="46"/>
      <c r="H1991" s="98"/>
    </row>
    <row r="1992" spans="1:8" ht="15.75">
      <c r="A1992" s="46"/>
      <c r="B1992" s="46"/>
      <c r="C1992" s="46"/>
      <c r="D1992" s="46"/>
      <c r="E1992" s="98"/>
      <c r="F1992" s="46"/>
      <c r="G1992" s="46"/>
      <c r="H1992" s="98"/>
    </row>
    <row r="1993" spans="1:8" ht="15.75">
      <c r="A1993" s="46"/>
      <c r="B1993" s="46"/>
      <c r="C1993" s="46"/>
      <c r="D1993" s="46"/>
      <c r="E1993" s="98"/>
      <c r="F1993" s="46"/>
      <c r="G1993" s="46"/>
      <c r="H1993" s="98"/>
    </row>
    <row r="1994" spans="1:8" ht="15.75">
      <c r="A1994" s="46"/>
      <c r="B1994" s="46"/>
      <c r="C1994" s="46"/>
      <c r="D1994" s="46"/>
      <c r="E1994" s="98"/>
      <c r="F1994" s="46"/>
      <c r="G1994" s="46"/>
      <c r="H1994" s="98"/>
    </row>
    <row r="1995" spans="1:8" ht="15.75">
      <c r="A1995" s="46"/>
      <c r="B1995" s="46"/>
      <c r="C1995" s="46"/>
      <c r="D1995" s="46"/>
      <c r="E1995" s="98"/>
      <c r="F1995" s="46"/>
      <c r="G1995" s="46"/>
      <c r="H1995" s="98"/>
    </row>
    <row r="1996" spans="1:8" ht="15.75">
      <c r="A1996" s="46"/>
      <c r="B1996" s="46"/>
      <c r="C1996" s="46"/>
      <c r="D1996" s="46"/>
      <c r="E1996" s="98"/>
      <c r="F1996" s="46"/>
      <c r="G1996" s="46"/>
      <c r="H1996" s="98"/>
    </row>
    <row r="1997" spans="1:8" ht="15.75">
      <c r="A1997" s="46"/>
      <c r="B1997" s="46"/>
      <c r="C1997" s="46"/>
      <c r="D1997" s="46"/>
      <c r="E1997" s="98"/>
      <c r="F1997" s="46"/>
      <c r="G1997" s="46"/>
      <c r="H1997" s="98"/>
    </row>
    <row r="1998" spans="1:8" ht="15.75">
      <c r="A1998" s="46"/>
      <c r="B1998" s="46"/>
      <c r="C1998" s="46"/>
      <c r="D1998" s="46"/>
      <c r="E1998" s="98"/>
      <c r="F1998" s="46"/>
      <c r="G1998" s="46"/>
      <c r="H1998" s="98"/>
    </row>
    <row r="1999" spans="1:8" ht="15.75">
      <c r="A1999" s="46"/>
      <c r="B1999" s="46"/>
      <c r="C1999" s="46"/>
      <c r="D1999" s="46"/>
      <c r="E1999" s="98"/>
      <c r="F1999" s="46"/>
      <c r="G1999" s="46"/>
      <c r="H1999" s="98"/>
    </row>
    <row r="2000" spans="1:8" ht="15.75">
      <c r="A2000" s="46"/>
      <c r="B2000" s="46"/>
      <c r="C2000" s="46"/>
      <c r="D2000" s="46"/>
      <c r="E2000" s="98"/>
      <c r="F2000" s="46"/>
      <c r="G2000" s="46"/>
      <c r="H2000" s="98"/>
    </row>
    <row r="2001" spans="1:8" ht="15.75">
      <c r="A2001" s="46"/>
      <c r="B2001" s="46"/>
      <c r="C2001" s="46"/>
      <c r="D2001" s="46"/>
      <c r="E2001" s="98"/>
      <c r="F2001" s="46"/>
      <c r="G2001" s="46"/>
      <c r="H2001" s="98"/>
    </row>
    <row r="2002" spans="1:8" ht="15.75">
      <c r="A2002" s="46"/>
      <c r="B2002" s="46"/>
      <c r="C2002" s="46"/>
      <c r="D2002" s="46"/>
      <c r="E2002" s="98"/>
      <c r="F2002" s="46"/>
      <c r="G2002" s="46"/>
      <c r="H2002" s="98"/>
    </row>
    <row r="2003" spans="1:8" ht="15.75">
      <c r="A2003" s="46"/>
      <c r="B2003" s="46"/>
      <c r="C2003" s="46"/>
      <c r="D2003" s="46"/>
      <c r="E2003" s="98"/>
      <c r="F2003" s="46"/>
      <c r="G2003" s="46"/>
      <c r="H2003" s="98"/>
    </row>
    <row r="2004" spans="1:8" ht="15.75">
      <c r="A2004" s="46"/>
      <c r="B2004" s="46"/>
      <c r="C2004" s="46"/>
      <c r="D2004" s="46"/>
      <c r="E2004" s="98"/>
      <c r="F2004" s="46"/>
      <c r="G2004" s="46"/>
      <c r="H2004" s="98"/>
    </row>
    <row r="2005" spans="1:8" ht="15.75">
      <c r="A2005" s="46"/>
      <c r="B2005" s="46"/>
      <c r="C2005" s="46"/>
      <c r="D2005" s="46"/>
      <c r="E2005" s="98"/>
      <c r="F2005" s="46"/>
      <c r="G2005" s="46"/>
      <c r="H2005" s="98"/>
    </row>
    <row r="2006" spans="1:8" ht="15.75">
      <c r="A2006" s="46"/>
      <c r="B2006" s="46"/>
      <c r="C2006" s="46"/>
      <c r="D2006" s="46"/>
      <c r="E2006" s="98"/>
      <c r="F2006" s="46"/>
      <c r="G2006" s="46"/>
      <c r="H2006" s="98"/>
    </row>
    <row r="2007" spans="1:8" ht="15.75">
      <c r="A2007" s="46"/>
      <c r="B2007" s="46"/>
      <c r="C2007" s="46"/>
      <c r="D2007" s="46"/>
      <c r="E2007" s="98"/>
      <c r="F2007" s="46"/>
      <c r="G2007" s="46"/>
      <c r="H2007" s="98"/>
    </row>
    <row r="2008" spans="1:8" ht="15.75">
      <c r="A2008" s="46"/>
      <c r="B2008" s="46"/>
      <c r="C2008" s="46"/>
      <c r="D2008" s="46"/>
      <c r="E2008" s="98"/>
      <c r="F2008" s="46"/>
      <c r="G2008" s="46"/>
      <c r="H2008" s="98"/>
    </row>
    <row r="2009" spans="1:8" ht="15.75">
      <c r="A2009" s="46"/>
      <c r="B2009" s="46"/>
      <c r="C2009" s="46"/>
      <c r="D2009" s="46"/>
      <c r="E2009" s="98"/>
      <c r="F2009" s="46"/>
      <c r="G2009" s="46"/>
      <c r="H2009" s="98"/>
    </row>
    <row r="2010" spans="1:8" ht="15.75">
      <c r="A2010" s="46"/>
      <c r="B2010" s="46"/>
      <c r="C2010" s="46"/>
      <c r="D2010" s="46"/>
      <c r="E2010" s="98"/>
      <c r="F2010" s="46"/>
      <c r="G2010" s="46"/>
      <c r="H2010" s="98"/>
    </row>
    <row r="2011" spans="1:8" ht="15.75">
      <c r="A2011" s="46"/>
      <c r="B2011" s="46"/>
      <c r="C2011" s="46"/>
      <c r="D2011" s="46"/>
      <c r="E2011" s="98"/>
      <c r="F2011" s="46"/>
      <c r="G2011" s="46"/>
      <c r="H2011" s="98"/>
    </row>
    <row r="2012" spans="1:8" ht="15.75">
      <c r="A2012" s="46"/>
      <c r="B2012" s="46"/>
      <c r="C2012" s="46"/>
      <c r="D2012" s="46"/>
      <c r="E2012" s="98"/>
      <c r="F2012" s="46"/>
      <c r="G2012" s="46"/>
      <c r="H2012" s="98"/>
    </row>
    <row r="2013" spans="1:8" ht="15.75">
      <c r="A2013" s="46"/>
      <c r="B2013" s="46"/>
      <c r="C2013" s="46"/>
      <c r="D2013" s="46"/>
      <c r="E2013" s="98"/>
      <c r="F2013" s="46"/>
      <c r="G2013" s="46"/>
      <c r="H2013" s="98"/>
    </row>
    <row r="2014" spans="1:8" ht="15.75">
      <c r="A2014" s="46"/>
      <c r="B2014" s="46"/>
      <c r="C2014" s="46"/>
      <c r="D2014" s="46"/>
      <c r="E2014" s="98"/>
      <c r="F2014" s="46"/>
      <c r="G2014" s="46"/>
      <c r="H2014" s="98"/>
    </row>
    <row r="2015" spans="1:8" ht="15.75">
      <c r="A2015" s="46"/>
      <c r="B2015" s="46"/>
      <c r="C2015" s="46"/>
      <c r="D2015" s="46"/>
      <c r="E2015" s="98"/>
      <c r="F2015" s="46"/>
      <c r="G2015" s="46"/>
      <c r="H2015" s="98"/>
    </row>
    <row r="2016" spans="1:8" ht="15.75">
      <c r="A2016" s="46"/>
      <c r="B2016" s="46"/>
      <c r="C2016" s="46"/>
      <c r="D2016" s="46"/>
      <c r="E2016" s="98"/>
      <c r="F2016" s="46"/>
      <c r="G2016" s="46"/>
      <c r="H2016" s="98"/>
    </row>
    <row r="2017" spans="1:8" ht="15.75">
      <c r="A2017" s="46"/>
      <c r="B2017" s="46"/>
      <c r="C2017" s="46"/>
      <c r="D2017" s="46"/>
      <c r="E2017" s="98"/>
      <c r="F2017" s="46"/>
      <c r="G2017" s="46"/>
      <c r="H2017" s="98"/>
    </row>
    <row r="2018" spans="1:8" ht="15.75">
      <c r="A2018" s="46"/>
      <c r="B2018" s="46"/>
      <c r="C2018" s="46"/>
      <c r="D2018" s="46"/>
      <c r="E2018" s="98"/>
      <c r="F2018" s="46"/>
      <c r="G2018" s="46"/>
      <c r="H2018" s="98"/>
    </row>
    <row r="2019" spans="1:8" ht="15.75">
      <c r="A2019" s="46"/>
      <c r="B2019" s="46"/>
      <c r="C2019" s="46"/>
      <c r="D2019" s="46"/>
      <c r="E2019" s="98"/>
      <c r="F2019" s="46"/>
      <c r="G2019" s="46"/>
      <c r="H2019" s="98"/>
    </row>
    <row r="2020" spans="1:8" ht="15.75">
      <c r="A2020" s="46"/>
      <c r="B2020" s="46"/>
      <c r="C2020" s="46"/>
      <c r="D2020" s="46"/>
      <c r="E2020" s="98"/>
      <c r="F2020" s="46"/>
      <c r="G2020" s="46"/>
      <c r="H2020" s="98"/>
    </row>
    <row r="2021" spans="1:8" ht="15.75">
      <c r="A2021" s="46"/>
      <c r="B2021" s="46"/>
      <c r="C2021" s="46"/>
      <c r="D2021" s="46"/>
      <c r="E2021" s="98"/>
      <c r="F2021" s="46"/>
      <c r="G2021" s="46"/>
      <c r="H2021" s="98"/>
    </row>
    <row r="2022" spans="1:8" ht="15.75">
      <c r="A2022" s="46"/>
      <c r="B2022" s="46"/>
      <c r="C2022" s="46"/>
      <c r="D2022" s="46"/>
      <c r="E2022" s="98"/>
      <c r="F2022" s="46"/>
      <c r="G2022" s="46"/>
      <c r="H2022" s="98"/>
    </row>
    <row r="2023" spans="1:8" ht="15.75">
      <c r="A2023" s="46"/>
      <c r="B2023" s="46"/>
      <c r="C2023" s="46"/>
      <c r="D2023" s="46"/>
      <c r="E2023" s="98"/>
      <c r="F2023" s="46"/>
      <c r="G2023" s="46"/>
      <c r="H2023" s="98"/>
    </row>
    <row r="2024" spans="1:8" ht="15.75">
      <c r="A2024" s="46"/>
      <c r="B2024" s="46"/>
      <c r="C2024" s="46"/>
      <c r="D2024" s="46"/>
      <c r="E2024" s="98"/>
      <c r="F2024" s="46"/>
      <c r="G2024" s="46"/>
      <c r="H2024" s="98"/>
    </row>
    <row r="2025" spans="1:8" ht="15.75">
      <c r="A2025" s="46"/>
      <c r="B2025" s="46"/>
      <c r="C2025" s="46"/>
      <c r="D2025" s="46"/>
      <c r="E2025" s="98"/>
      <c r="F2025" s="46"/>
      <c r="G2025" s="46"/>
      <c r="H2025" s="98"/>
    </row>
    <row r="2026" spans="1:8" ht="15.75">
      <c r="A2026" s="46"/>
      <c r="B2026" s="46"/>
      <c r="C2026" s="46"/>
      <c r="D2026" s="46"/>
      <c r="E2026" s="98"/>
      <c r="F2026" s="46"/>
      <c r="G2026" s="46"/>
      <c r="H2026" s="98"/>
    </row>
    <row r="2027" spans="1:8" ht="15.75">
      <c r="A2027" s="46"/>
      <c r="B2027" s="46"/>
      <c r="C2027" s="46"/>
      <c r="D2027" s="46"/>
      <c r="E2027" s="98"/>
      <c r="F2027" s="46"/>
      <c r="G2027" s="46"/>
      <c r="H2027" s="98"/>
    </row>
    <row r="2028" spans="1:8" ht="15.75">
      <c r="A2028" s="46"/>
      <c r="B2028" s="46"/>
      <c r="C2028" s="46"/>
      <c r="D2028" s="46"/>
      <c r="E2028" s="98"/>
      <c r="F2028" s="46"/>
      <c r="G2028" s="46"/>
      <c r="H2028" s="98"/>
    </row>
    <row r="2029" spans="1:8" ht="15.75">
      <c r="A2029" s="46"/>
      <c r="B2029" s="46"/>
      <c r="C2029" s="46"/>
      <c r="D2029" s="46"/>
      <c r="E2029" s="98"/>
      <c r="F2029" s="46"/>
      <c r="G2029" s="46"/>
      <c r="H2029" s="98"/>
    </row>
    <row r="2030" spans="1:8" ht="15.75">
      <c r="A2030" s="46"/>
      <c r="B2030" s="46"/>
      <c r="C2030" s="46"/>
      <c r="D2030" s="46"/>
      <c r="E2030" s="98"/>
      <c r="F2030" s="46"/>
      <c r="G2030" s="46"/>
      <c r="H2030" s="98"/>
    </row>
    <row r="2031" spans="1:8" ht="15.75">
      <c r="A2031" s="46"/>
      <c r="B2031" s="46"/>
      <c r="C2031" s="46"/>
      <c r="D2031" s="46"/>
      <c r="E2031" s="98"/>
      <c r="F2031" s="46"/>
      <c r="G2031" s="46"/>
      <c r="H2031" s="98"/>
    </row>
    <row r="2032" spans="1:8" ht="15.75">
      <c r="A2032" s="46"/>
      <c r="B2032" s="46"/>
      <c r="C2032" s="46"/>
      <c r="D2032" s="46"/>
      <c r="E2032" s="98"/>
      <c r="F2032" s="46"/>
      <c r="G2032" s="46"/>
      <c r="H2032" s="98"/>
    </row>
    <row r="2033" spans="1:8" ht="15.75">
      <c r="A2033" s="46"/>
      <c r="B2033" s="46"/>
      <c r="C2033" s="46"/>
      <c r="D2033" s="46"/>
      <c r="E2033" s="98"/>
      <c r="F2033" s="46"/>
      <c r="G2033" s="46"/>
      <c r="H2033" s="98"/>
    </row>
    <row r="2034" spans="1:8" ht="15.75">
      <c r="A2034" s="46"/>
      <c r="B2034" s="46"/>
      <c r="C2034" s="46"/>
      <c r="D2034" s="46"/>
      <c r="E2034" s="98"/>
      <c r="F2034" s="46"/>
      <c r="G2034" s="46"/>
      <c r="H2034" s="98"/>
    </row>
    <row r="2035" spans="1:8" ht="15.75">
      <c r="A2035" s="46"/>
      <c r="B2035" s="46"/>
      <c r="C2035" s="46"/>
      <c r="D2035" s="46"/>
      <c r="E2035" s="98"/>
      <c r="F2035" s="46"/>
      <c r="G2035" s="46"/>
      <c r="H2035" s="98"/>
    </row>
    <row r="2036" spans="1:8" ht="15.75">
      <c r="A2036" s="46"/>
      <c r="B2036" s="46"/>
      <c r="C2036" s="46"/>
      <c r="D2036" s="46"/>
      <c r="E2036" s="98"/>
      <c r="F2036" s="46"/>
      <c r="G2036" s="46"/>
      <c r="H2036" s="98"/>
    </row>
    <row r="2037" spans="1:8" ht="15.75">
      <c r="A2037" s="46"/>
      <c r="B2037" s="46"/>
      <c r="C2037" s="46"/>
      <c r="D2037" s="46"/>
      <c r="E2037" s="98"/>
      <c r="F2037" s="46"/>
      <c r="G2037" s="46"/>
      <c r="H2037" s="98"/>
    </row>
    <row r="2038" spans="1:8" ht="15.75">
      <c r="A2038" s="46"/>
      <c r="B2038" s="46"/>
      <c r="C2038" s="46"/>
      <c r="D2038" s="46"/>
      <c r="E2038" s="98"/>
      <c r="F2038" s="46"/>
      <c r="G2038" s="46"/>
      <c r="H2038" s="98"/>
    </row>
    <row r="2039" spans="1:8" ht="15.75">
      <c r="A2039" s="46"/>
      <c r="B2039" s="46"/>
      <c r="C2039" s="46"/>
      <c r="D2039" s="46"/>
      <c r="E2039" s="98"/>
      <c r="F2039" s="46"/>
      <c r="G2039" s="46"/>
      <c r="H2039" s="98"/>
    </row>
    <row r="2040" spans="1:8" ht="15.75">
      <c r="A2040" s="46"/>
      <c r="B2040" s="46"/>
      <c r="C2040" s="46"/>
      <c r="D2040" s="46"/>
      <c r="E2040" s="98"/>
      <c r="F2040" s="46"/>
      <c r="G2040" s="46"/>
      <c r="H2040" s="98"/>
    </row>
    <row r="2041" spans="1:8" ht="15.75">
      <c r="A2041" s="46"/>
      <c r="B2041" s="46"/>
      <c r="C2041" s="46"/>
      <c r="D2041" s="46"/>
      <c r="E2041" s="98"/>
      <c r="F2041" s="46"/>
      <c r="G2041" s="46"/>
      <c r="H2041" s="98"/>
    </row>
    <row r="2042" spans="1:8" ht="15.75">
      <c r="A2042" s="46"/>
      <c r="B2042" s="46"/>
      <c r="C2042" s="46"/>
      <c r="D2042" s="46"/>
      <c r="E2042" s="98"/>
      <c r="F2042" s="46"/>
      <c r="G2042" s="46"/>
      <c r="H2042" s="98"/>
    </row>
    <row r="2043" spans="1:8" ht="15.75">
      <c r="A2043" s="46"/>
      <c r="B2043" s="46"/>
      <c r="C2043" s="46"/>
      <c r="D2043" s="46"/>
      <c r="E2043" s="98"/>
      <c r="F2043" s="46"/>
      <c r="G2043" s="46"/>
      <c r="H2043" s="98"/>
    </row>
    <row r="2044" spans="1:8" ht="15.75">
      <c r="A2044" s="46"/>
      <c r="B2044" s="46"/>
      <c r="C2044" s="46"/>
      <c r="D2044" s="46"/>
      <c r="E2044" s="98"/>
      <c r="F2044" s="46"/>
      <c r="G2044" s="46"/>
      <c r="H2044" s="98"/>
    </row>
    <row r="2045" spans="1:8" ht="15.75">
      <c r="A2045" s="46"/>
      <c r="B2045" s="46"/>
      <c r="C2045" s="46"/>
      <c r="D2045" s="46"/>
      <c r="E2045" s="98"/>
      <c r="F2045" s="46"/>
      <c r="G2045" s="46"/>
      <c r="H2045" s="98"/>
    </row>
    <row r="2046" spans="1:8" ht="15.75">
      <c r="A2046" s="46"/>
      <c r="B2046" s="46"/>
      <c r="C2046" s="46"/>
      <c r="D2046" s="46"/>
      <c r="E2046" s="98"/>
      <c r="F2046" s="46"/>
      <c r="G2046" s="46"/>
      <c r="H2046" s="98"/>
    </row>
    <row r="2047" spans="1:8" ht="15.75">
      <c r="A2047" s="46"/>
      <c r="B2047" s="46"/>
      <c r="C2047" s="46"/>
      <c r="D2047" s="46"/>
      <c r="E2047" s="98"/>
      <c r="F2047" s="46"/>
      <c r="G2047" s="46"/>
      <c r="H2047" s="98"/>
    </row>
    <row r="2048" spans="1:8" ht="15.75">
      <c r="A2048" s="46"/>
      <c r="B2048" s="46"/>
      <c r="C2048" s="46"/>
      <c r="D2048" s="46"/>
      <c r="E2048" s="98"/>
      <c r="F2048" s="46"/>
      <c r="G2048" s="46"/>
      <c r="H2048" s="98"/>
    </row>
    <row r="2049" spans="1:8" ht="15.75">
      <c r="A2049" s="46"/>
      <c r="B2049" s="46"/>
      <c r="C2049" s="46"/>
      <c r="D2049" s="46"/>
      <c r="E2049" s="98"/>
      <c r="F2049" s="46"/>
      <c r="G2049" s="46"/>
      <c r="H2049" s="98"/>
    </row>
    <row r="2050" spans="1:8" ht="15.75">
      <c r="A2050" s="46"/>
      <c r="B2050" s="46"/>
      <c r="C2050" s="46"/>
      <c r="D2050" s="46"/>
      <c r="E2050" s="98"/>
      <c r="F2050" s="46"/>
      <c r="G2050" s="46"/>
      <c r="H2050" s="98"/>
    </row>
    <row r="2051" spans="1:8" ht="15.75">
      <c r="A2051" s="46"/>
      <c r="B2051" s="46"/>
      <c r="C2051" s="46"/>
      <c r="D2051" s="46"/>
      <c r="E2051" s="98"/>
      <c r="F2051" s="46"/>
      <c r="G2051" s="46"/>
      <c r="H2051" s="98"/>
    </row>
    <row r="2052" spans="1:8" ht="15.75">
      <c r="A2052" s="46"/>
      <c r="B2052" s="46"/>
      <c r="C2052" s="46"/>
      <c r="D2052" s="46"/>
      <c r="E2052" s="98"/>
      <c r="F2052" s="46"/>
      <c r="G2052" s="46"/>
      <c r="H2052" s="98"/>
    </row>
    <row r="2053" spans="1:8" ht="15.75">
      <c r="A2053" s="46"/>
      <c r="B2053" s="46"/>
      <c r="C2053" s="46"/>
      <c r="D2053" s="46"/>
      <c r="E2053" s="98"/>
      <c r="F2053" s="46"/>
      <c r="G2053" s="46"/>
      <c r="H2053" s="98"/>
    </row>
    <row r="2054" spans="1:8" ht="15.75">
      <c r="A2054" s="46"/>
      <c r="B2054" s="46"/>
      <c r="C2054" s="46"/>
      <c r="D2054" s="46"/>
      <c r="E2054" s="98"/>
      <c r="F2054" s="46"/>
      <c r="G2054" s="46"/>
      <c r="H2054" s="98"/>
    </row>
    <row r="2055" spans="1:8" ht="15.75">
      <c r="A2055" s="46"/>
      <c r="B2055" s="46"/>
      <c r="C2055" s="46"/>
      <c r="D2055" s="46"/>
      <c r="E2055" s="98"/>
      <c r="F2055" s="46"/>
      <c r="G2055" s="46"/>
      <c r="H2055" s="98"/>
    </row>
    <row r="2056" spans="1:8" ht="15.75">
      <c r="A2056" s="46"/>
      <c r="B2056" s="46"/>
      <c r="C2056" s="46"/>
      <c r="D2056" s="46"/>
      <c r="E2056" s="98"/>
      <c r="F2056" s="46"/>
      <c r="G2056" s="46"/>
      <c r="H2056" s="98"/>
    </row>
    <row r="2057" spans="1:8" ht="15.75">
      <c r="A2057" s="46"/>
      <c r="B2057" s="46"/>
      <c r="C2057" s="46"/>
      <c r="D2057" s="46"/>
      <c r="E2057" s="98"/>
      <c r="F2057" s="46"/>
      <c r="G2057" s="46"/>
      <c r="H2057" s="98"/>
    </row>
    <row r="2058" spans="1:8" ht="15.75">
      <c r="A2058" s="46"/>
      <c r="B2058" s="46"/>
      <c r="C2058" s="46"/>
      <c r="D2058" s="46"/>
      <c r="E2058" s="98"/>
      <c r="F2058" s="46"/>
      <c r="G2058" s="46"/>
      <c r="H2058" s="98"/>
    </row>
    <row r="2059" spans="1:8" ht="15.75">
      <c r="A2059" s="46"/>
      <c r="B2059" s="46"/>
      <c r="C2059" s="46"/>
      <c r="D2059" s="46"/>
      <c r="E2059" s="98"/>
      <c r="F2059" s="46"/>
      <c r="G2059" s="46"/>
      <c r="H2059" s="98"/>
    </row>
    <row r="2060" spans="1:8" ht="15.75">
      <c r="A2060" s="46"/>
      <c r="B2060" s="46"/>
      <c r="C2060" s="46"/>
      <c r="D2060" s="46"/>
      <c r="E2060" s="98"/>
      <c r="F2060" s="46"/>
      <c r="G2060" s="46"/>
      <c r="H2060" s="98"/>
    </row>
    <row r="2061" spans="1:8" ht="15.75">
      <c r="A2061" s="46"/>
      <c r="B2061" s="46"/>
      <c r="C2061" s="46"/>
      <c r="D2061" s="46"/>
      <c r="E2061" s="98"/>
      <c r="F2061" s="46"/>
      <c r="G2061" s="46"/>
      <c r="H2061" s="98"/>
    </row>
    <row r="2062" spans="1:8" ht="15.75">
      <c r="A2062" s="46"/>
      <c r="B2062" s="46"/>
      <c r="C2062" s="46"/>
      <c r="D2062" s="46"/>
      <c r="E2062" s="98"/>
      <c r="F2062" s="46"/>
      <c r="G2062" s="46"/>
      <c r="H2062" s="98"/>
    </row>
    <row r="2063" spans="1:8" ht="15.75">
      <c r="A2063" s="46"/>
      <c r="B2063" s="46"/>
      <c r="C2063" s="46"/>
      <c r="D2063" s="46"/>
      <c r="E2063" s="98"/>
      <c r="F2063" s="46"/>
      <c r="G2063" s="46"/>
      <c r="H2063" s="98"/>
    </row>
    <row r="2064" spans="1:8" ht="15.75">
      <c r="A2064" s="46"/>
      <c r="B2064" s="46"/>
      <c r="C2064" s="46"/>
      <c r="D2064" s="46"/>
      <c r="E2064" s="98"/>
      <c r="F2064" s="46"/>
      <c r="G2064" s="46"/>
      <c r="H2064" s="98"/>
    </row>
    <row r="2065" spans="1:8" ht="15.75">
      <c r="A2065" s="46"/>
      <c r="B2065" s="46"/>
      <c r="C2065" s="46"/>
      <c r="D2065" s="46"/>
      <c r="E2065" s="98"/>
      <c r="F2065" s="46"/>
      <c r="G2065" s="46"/>
      <c r="H2065" s="98"/>
    </row>
    <row r="2066" spans="1:8" ht="15.75">
      <c r="A2066" s="46"/>
      <c r="B2066" s="46"/>
      <c r="C2066" s="46"/>
      <c r="D2066" s="46"/>
      <c r="E2066" s="98"/>
      <c r="F2066" s="46"/>
      <c r="G2066" s="46"/>
      <c r="H2066" s="98"/>
    </row>
    <row r="2067" spans="1:8" ht="15.75">
      <c r="A2067" s="46"/>
      <c r="B2067" s="46"/>
      <c r="C2067" s="46"/>
      <c r="D2067" s="46"/>
      <c r="E2067" s="98"/>
      <c r="F2067" s="46"/>
      <c r="G2067" s="46"/>
      <c r="H2067" s="98"/>
    </row>
    <row r="2068" spans="1:8" ht="15.75">
      <c r="A2068" s="46"/>
      <c r="B2068" s="46"/>
      <c r="C2068" s="46"/>
      <c r="D2068" s="46"/>
      <c r="E2068" s="98"/>
      <c r="F2068" s="46"/>
      <c r="G2068" s="46"/>
      <c r="H2068" s="98"/>
    </row>
    <row r="2069" spans="1:8" ht="15.75">
      <c r="A2069" s="46"/>
      <c r="B2069" s="46"/>
      <c r="C2069" s="46"/>
      <c r="D2069" s="46"/>
      <c r="E2069" s="98"/>
      <c r="F2069" s="46"/>
      <c r="G2069" s="46"/>
      <c r="H2069" s="98"/>
    </row>
    <row r="2070" spans="1:8" ht="15.75">
      <c r="A2070" s="46"/>
      <c r="B2070" s="46"/>
      <c r="C2070" s="46"/>
      <c r="D2070" s="46"/>
      <c r="E2070" s="98"/>
      <c r="F2070" s="46"/>
      <c r="G2070" s="46"/>
      <c r="H2070" s="98"/>
    </row>
    <row r="2071" spans="1:8" ht="15.75">
      <c r="A2071" s="46"/>
      <c r="B2071" s="46"/>
      <c r="C2071" s="46"/>
      <c r="D2071" s="46"/>
      <c r="E2071" s="98"/>
      <c r="F2071" s="46"/>
      <c r="G2071" s="46"/>
      <c r="H2071" s="98"/>
    </row>
    <row r="2072" spans="1:8" ht="15.75">
      <c r="A2072" s="46"/>
      <c r="B2072" s="46"/>
      <c r="C2072" s="46"/>
      <c r="D2072" s="46"/>
      <c r="E2072" s="98"/>
      <c r="F2072" s="46"/>
      <c r="G2072" s="46"/>
      <c r="H2072" s="98"/>
    </row>
    <row r="2073" spans="1:8" ht="15.75">
      <c r="A2073" s="46"/>
      <c r="B2073" s="46"/>
      <c r="C2073" s="46"/>
      <c r="D2073" s="46"/>
      <c r="E2073" s="98"/>
      <c r="F2073" s="46"/>
      <c r="G2073" s="46"/>
      <c r="H2073" s="98"/>
    </row>
    <row r="2074" spans="1:8" ht="15.75">
      <c r="A2074" s="46"/>
      <c r="B2074" s="46"/>
      <c r="C2074" s="46"/>
      <c r="D2074" s="46"/>
      <c r="E2074" s="98"/>
      <c r="F2074" s="46"/>
      <c r="G2074" s="46"/>
      <c r="H2074" s="98"/>
    </row>
    <row r="2075" spans="1:8" ht="15.75">
      <c r="A2075" s="46"/>
      <c r="B2075" s="46"/>
      <c r="C2075" s="46"/>
      <c r="D2075" s="46"/>
      <c r="E2075" s="98"/>
      <c r="F2075" s="46"/>
      <c r="G2075" s="46"/>
      <c r="H2075" s="98"/>
    </row>
    <row r="2076" spans="1:8" ht="15.75">
      <c r="A2076" s="46"/>
      <c r="B2076" s="46"/>
      <c r="C2076" s="46"/>
      <c r="D2076" s="46"/>
      <c r="E2076" s="98"/>
      <c r="F2076" s="46"/>
      <c r="G2076" s="46"/>
      <c r="H2076" s="98"/>
    </row>
    <row r="2077" spans="1:8" ht="15.75">
      <c r="A2077" s="46"/>
      <c r="B2077" s="46"/>
      <c r="C2077" s="46"/>
      <c r="D2077" s="46"/>
      <c r="E2077" s="98"/>
      <c r="F2077" s="46"/>
      <c r="G2077" s="46"/>
      <c r="H2077" s="98"/>
    </row>
    <row r="2078" spans="1:8" ht="15.75">
      <c r="A2078" s="46"/>
      <c r="B2078" s="46"/>
      <c r="C2078" s="46"/>
      <c r="D2078" s="46"/>
      <c r="E2078" s="98"/>
      <c r="F2078" s="46"/>
      <c r="G2078" s="46"/>
      <c r="H2078" s="98"/>
    </row>
    <row r="2079" spans="1:8" ht="15.75">
      <c r="A2079" s="46"/>
      <c r="B2079" s="46"/>
      <c r="C2079" s="46"/>
      <c r="D2079" s="46"/>
      <c r="E2079" s="98"/>
      <c r="F2079" s="46"/>
      <c r="G2079" s="46"/>
      <c r="H2079" s="98"/>
    </row>
    <row r="2080" spans="1:8" ht="15.75">
      <c r="A2080" s="46"/>
      <c r="B2080" s="46"/>
      <c r="C2080" s="46"/>
      <c r="D2080" s="46"/>
      <c r="E2080" s="98"/>
      <c r="F2080" s="46"/>
      <c r="G2080" s="46"/>
      <c r="H2080" s="98"/>
    </row>
    <row r="2081" spans="1:8" ht="15.75">
      <c r="A2081" s="46"/>
      <c r="B2081" s="46"/>
      <c r="C2081" s="46"/>
      <c r="D2081" s="46"/>
      <c r="E2081" s="98"/>
      <c r="F2081" s="46"/>
      <c r="G2081" s="46"/>
      <c r="H2081" s="98"/>
    </row>
    <row r="2082" spans="1:8" ht="15.75">
      <c r="A2082" s="46"/>
      <c r="B2082" s="46"/>
      <c r="C2082" s="46"/>
      <c r="D2082" s="46"/>
      <c r="E2082" s="98"/>
      <c r="F2082" s="46"/>
      <c r="G2082" s="46"/>
      <c r="H2082" s="98"/>
    </row>
    <row r="2083" spans="1:8" ht="15.75">
      <c r="A2083" s="46"/>
      <c r="B2083" s="46"/>
      <c r="C2083" s="46"/>
      <c r="D2083" s="46"/>
      <c r="E2083" s="98"/>
      <c r="F2083" s="46"/>
      <c r="G2083" s="46"/>
      <c r="H2083" s="98"/>
    </row>
    <row r="2084" spans="1:8" ht="15.75">
      <c r="A2084" s="46"/>
      <c r="B2084" s="46"/>
      <c r="C2084" s="46"/>
      <c r="D2084" s="46"/>
      <c r="E2084" s="98"/>
      <c r="F2084" s="46"/>
      <c r="G2084" s="46"/>
      <c r="H2084" s="98"/>
    </row>
    <row r="2085" spans="1:8" ht="15.75">
      <c r="A2085" s="46"/>
      <c r="B2085" s="46"/>
      <c r="C2085" s="46"/>
      <c r="D2085" s="46"/>
      <c r="E2085" s="98"/>
      <c r="F2085" s="46"/>
      <c r="G2085" s="46"/>
      <c r="H2085" s="98"/>
    </row>
    <row r="2086" spans="1:8" ht="15.75">
      <c r="A2086" s="46"/>
      <c r="B2086" s="46"/>
      <c r="C2086" s="46"/>
      <c r="D2086" s="46"/>
      <c r="E2086" s="98"/>
      <c r="F2086" s="46"/>
      <c r="G2086" s="46"/>
      <c r="H2086" s="98"/>
    </row>
    <row r="2087" spans="1:8" ht="15.75">
      <c r="A2087" s="46"/>
      <c r="B2087" s="46"/>
      <c r="C2087" s="46"/>
      <c r="D2087" s="46"/>
      <c r="E2087" s="98"/>
      <c r="F2087" s="46"/>
      <c r="G2087" s="46"/>
      <c r="H2087" s="98"/>
    </row>
    <row r="2088" spans="1:8" ht="15.75">
      <c r="A2088" s="46"/>
      <c r="B2088" s="46"/>
      <c r="C2088" s="46"/>
      <c r="D2088" s="46"/>
      <c r="E2088" s="98"/>
      <c r="F2088" s="46"/>
      <c r="G2088" s="46"/>
      <c r="H2088" s="98"/>
    </row>
    <row r="2089" spans="1:8" ht="15.75">
      <c r="A2089" s="46"/>
      <c r="B2089" s="46"/>
      <c r="C2089" s="46"/>
      <c r="D2089" s="46"/>
      <c r="E2089" s="98"/>
      <c r="F2089" s="46"/>
      <c r="G2089" s="46"/>
      <c r="H2089" s="98"/>
    </row>
    <row r="2090" spans="1:8" ht="15.75">
      <c r="A2090" s="46"/>
      <c r="B2090" s="46"/>
      <c r="C2090" s="46"/>
      <c r="D2090" s="46"/>
      <c r="E2090" s="98"/>
      <c r="F2090" s="46"/>
      <c r="G2090" s="46"/>
      <c r="H2090" s="98"/>
    </row>
    <row r="2091" spans="1:8" ht="15.75">
      <c r="A2091" s="46"/>
      <c r="B2091" s="46"/>
      <c r="C2091" s="46"/>
      <c r="D2091" s="46"/>
      <c r="E2091" s="98"/>
      <c r="F2091" s="46"/>
      <c r="G2091" s="46"/>
      <c r="H2091" s="98"/>
    </row>
    <row r="2092" spans="1:8" ht="15.75">
      <c r="A2092" s="46"/>
      <c r="B2092" s="46"/>
      <c r="C2092" s="46"/>
      <c r="D2092" s="46"/>
      <c r="E2092" s="98"/>
      <c r="F2092" s="46"/>
      <c r="G2092" s="46"/>
      <c r="H2092" s="98"/>
    </row>
    <row r="2093" spans="1:8" ht="15.75">
      <c r="A2093" s="46"/>
      <c r="B2093" s="46"/>
      <c r="C2093" s="46"/>
      <c r="D2093" s="46"/>
      <c r="E2093" s="98"/>
      <c r="F2093" s="46"/>
      <c r="G2093" s="46"/>
      <c r="H2093" s="98"/>
    </row>
    <row r="2094" spans="1:8" ht="15.75">
      <c r="A2094" s="46"/>
      <c r="B2094" s="46"/>
      <c r="C2094" s="46"/>
      <c r="D2094" s="46"/>
      <c r="E2094" s="98"/>
      <c r="F2094" s="46"/>
      <c r="G2094" s="46"/>
      <c r="H2094" s="98"/>
    </row>
    <row r="2095" spans="1:8" ht="15.75">
      <c r="A2095" s="46"/>
      <c r="B2095" s="46"/>
      <c r="C2095" s="46"/>
      <c r="D2095" s="46"/>
      <c r="E2095" s="98"/>
      <c r="F2095" s="46"/>
      <c r="G2095" s="46"/>
      <c r="H2095" s="98"/>
    </row>
    <row r="2096" spans="1:8" ht="15.75">
      <c r="A2096" s="46"/>
      <c r="B2096" s="46"/>
      <c r="C2096" s="46"/>
      <c r="D2096" s="46"/>
      <c r="E2096" s="98"/>
      <c r="F2096" s="46"/>
      <c r="G2096" s="46"/>
      <c r="H2096" s="98"/>
    </row>
    <row r="2097" spans="1:8" ht="15.75">
      <c r="A2097" s="46"/>
      <c r="B2097" s="46"/>
      <c r="C2097" s="46"/>
      <c r="D2097" s="46"/>
      <c r="E2097" s="98"/>
      <c r="F2097" s="46"/>
      <c r="G2097" s="46"/>
      <c r="H2097" s="98"/>
    </row>
    <row r="2098" spans="1:8" ht="15.75">
      <c r="A2098" s="46"/>
      <c r="B2098" s="46"/>
      <c r="C2098" s="46"/>
      <c r="D2098" s="46"/>
      <c r="E2098" s="98"/>
      <c r="F2098" s="46"/>
      <c r="G2098" s="46"/>
      <c r="H2098" s="98"/>
    </row>
    <row r="2099" spans="1:8" ht="15.75">
      <c r="A2099" s="46"/>
      <c r="B2099" s="46"/>
      <c r="C2099" s="46"/>
      <c r="D2099" s="46"/>
      <c r="E2099" s="98"/>
      <c r="F2099" s="46"/>
      <c r="G2099" s="46"/>
      <c r="H2099" s="98"/>
    </row>
    <row r="2100" spans="1:8" ht="15.75">
      <c r="A2100" s="46"/>
      <c r="B2100" s="46"/>
      <c r="C2100" s="46"/>
      <c r="D2100" s="46"/>
      <c r="E2100" s="98"/>
      <c r="F2100" s="46"/>
      <c r="G2100" s="46"/>
      <c r="H2100" s="98"/>
    </row>
    <row r="2101" spans="1:8" ht="15.75">
      <c r="A2101" s="46"/>
      <c r="B2101" s="46"/>
      <c r="C2101" s="46"/>
      <c r="D2101" s="46"/>
      <c r="E2101" s="98"/>
      <c r="F2101" s="46"/>
      <c r="G2101" s="46"/>
      <c r="H2101" s="98"/>
    </row>
    <row r="2102" spans="1:8" ht="15.75">
      <c r="A2102" s="46"/>
      <c r="B2102" s="46"/>
      <c r="C2102" s="46"/>
      <c r="D2102" s="46"/>
      <c r="E2102" s="98"/>
      <c r="F2102" s="46"/>
      <c r="G2102" s="46"/>
      <c r="H2102" s="98"/>
    </row>
    <row r="2103" spans="1:8" ht="15.75">
      <c r="A2103" s="46"/>
      <c r="B2103" s="46"/>
      <c r="C2103" s="46"/>
      <c r="D2103" s="46"/>
      <c r="E2103" s="98"/>
      <c r="F2103" s="46"/>
      <c r="G2103" s="46"/>
      <c r="H2103" s="98"/>
    </row>
    <row r="2104" spans="1:8" ht="15.75">
      <c r="A2104" s="46"/>
      <c r="B2104" s="46"/>
      <c r="C2104" s="46"/>
      <c r="D2104" s="46"/>
      <c r="E2104" s="98"/>
      <c r="F2104" s="46"/>
      <c r="G2104" s="46"/>
      <c r="H2104" s="98"/>
    </row>
    <row r="2105" spans="1:8" ht="15.75">
      <c r="A2105" s="46"/>
      <c r="B2105" s="46"/>
      <c r="C2105" s="46"/>
      <c r="D2105" s="46"/>
      <c r="E2105" s="98"/>
      <c r="F2105" s="46"/>
      <c r="G2105" s="46"/>
      <c r="H2105" s="98"/>
    </row>
    <row r="2106" spans="1:8" ht="15.75">
      <c r="A2106" s="46"/>
      <c r="B2106" s="46"/>
      <c r="C2106" s="46"/>
      <c r="D2106" s="46"/>
      <c r="E2106" s="98"/>
      <c r="F2106" s="46"/>
      <c r="G2106" s="46"/>
      <c r="H2106" s="98"/>
    </row>
    <row r="2107" spans="1:8" ht="15.75">
      <c r="A2107" s="46"/>
      <c r="B2107" s="46"/>
      <c r="C2107" s="46"/>
      <c r="D2107" s="46"/>
      <c r="E2107" s="98"/>
      <c r="F2107" s="46"/>
      <c r="G2107" s="46"/>
      <c r="H2107" s="98"/>
    </row>
    <row r="2108" spans="1:8" ht="15.75">
      <c r="A2108" s="46"/>
      <c r="B2108" s="46"/>
      <c r="C2108" s="46"/>
      <c r="D2108" s="46"/>
      <c r="E2108" s="98"/>
      <c r="F2108" s="46"/>
      <c r="G2108" s="46"/>
      <c r="H2108" s="98"/>
    </row>
    <row r="2109" spans="1:8" ht="15.75">
      <c r="A2109" s="46"/>
      <c r="B2109" s="46"/>
      <c r="C2109" s="46"/>
      <c r="D2109" s="46"/>
      <c r="E2109" s="98"/>
      <c r="F2109" s="46"/>
      <c r="G2109" s="46"/>
      <c r="H2109" s="98"/>
    </row>
    <row r="2110" spans="1:8" ht="15.75">
      <c r="A2110" s="46"/>
      <c r="B2110" s="46"/>
      <c r="C2110" s="46"/>
      <c r="D2110" s="46"/>
      <c r="E2110" s="98"/>
      <c r="F2110" s="46"/>
      <c r="G2110" s="46"/>
      <c r="H2110" s="98"/>
    </row>
    <row r="2111" spans="1:8" ht="15.75">
      <c r="A2111" s="46"/>
      <c r="B2111" s="46"/>
      <c r="C2111" s="46"/>
      <c r="D2111" s="46"/>
      <c r="E2111" s="98"/>
      <c r="F2111" s="46"/>
      <c r="G2111" s="46"/>
      <c r="H2111" s="98"/>
    </row>
    <row r="2112" spans="1:8" ht="15.75">
      <c r="A2112" s="46"/>
      <c r="B2112" s="46"/>
      <c r="C2112" s="46"/>
      <c r="D2112" s="46"/>
      <c r="E2112" s="98"/>
      <c r="F2112" s="46"/>
      <c r="G2112" s="46"/>
      <c r="H2112" s="98"/>
    </row>
    <row r="2113" spans="1:8" ht="15.75">
      <c r="A2113" s="46"/>
      <c r="B2113" s="46"/>
      <c r="C2113" s="46"/>
      <c r="D2113" s="46"/>
      <c r="E2113" s="98"/>
      <c r="F2113" s="46"/>
      <c r="G2113" s="46"/>
      <c r="H2113" s="98"/>
    </row>
    <row r="2114" spans="1:8" ht="15.75">
      <c r="A2114" s="46"/>
      <c r="B2114" s="46"/>
      <c r="C2114" s="46"/>
      <c r="D2114" s="46"/>
      <c r="E2114" s="98"/>
      <c r="F2114" s="46"/>
      <c r="G2114" s="46"/>
      <c r="H2114" s="98"/>
    </row>
    <row r="2115" spans="1:8" ht="15.75">
      <c r="A2115" s="46"/>
      <c r="B2115" s="46"/>
      <c r="C2115" s="46"/>
      <c r="D2115" s="46"/>
      <c r="E2115" s="98"/>
      <c r="F2115" s="46"/>
      <c r="G2115" s="46"/>
      <c r="H2115" s="98"/>
    </row>
    <row r="2116" spans="1:8" ht="15.75">
      <c r="A2116" s="46"/>
      <c r="B2116" s="46"/>
      <c r="C2116" s="46"/>
      <c r="D2116" s="46"/>
      <c r="E2116" s="98"/>
      <c r="F2116" s="46"/>
      <c r="G2116" s="46"/>
      <c r="H2116" s="98"/>
    </row>
    <row r="2117" spans="1:8" ht="15.75">
      <c r="A2117" s="46"/>
      <c r="B2117" s="46"/>
      <c r="C2117" s="46"/>
      <c r="D2117" s="46"/>
      <c r="E2117" s="98"/>
      <c r="F2117" s="46"/>
      <c r="G2117" s="46"/>
      <c r="H2117" s="98"/>
    </row>
    <row r="2118" spans="1:8" ht="15.75">
      <c r="A2118" s="46"/>
      <c r="B2118" s="46"/>
      <c r="C2118" s="46"/>
      <c r="D2118" s="46"/>
      <c r="E2118" s="98"/>
      <c r="F2118" s="46"/>
      <c r="G2118" s="46"/>
      <c r="H2118" s="98"/>
    </row>
    <row r="2119" spans="1:8" ht="15.75">
      <c r="A2119" s="46"/>
      <c r="B2119" s="46"/>
      <c r="C2119" s="46"/>
      <c r="D2119" s="46"/>
      <c r="E2119" s="98"/>
      <c r="F2119" s="46"/>
      <c r="G2119" s="46"/>
      <c r="H2119" s="98"/>
    </row>
    <row r="2120" spans="1:8" ht="15.75">
      <c r="A2120" s="46"/>
      <c r="B2120" s="46"/>
      <c r="C2120" s="46"/>
      <c r="D2120" s="46"/>
      <c r="E2120" s="98"/>
      <c r="F2120" s="46"/>
      <c r="G2120" s="46"/>
      <c r="H2120" s="98"/>
    </row>
    <row r="2121" spans="1:8" ht="15.75">
      <c r="A2121" s="46"/>
      <c r="B2121" s="46"/>
      <c r="C2121" s="46"/>
      <c r="D2121" s="46"/>
      <c r="E2121" s="98"/>
      <c r="F2121" s="46"/>
      <c r="G2121" s="46"/>
      <c r="H2121" s="98"/>
    </row>
    <row r="2122" spans="1:8" ht="15.75">
      <c r="A2122" s="46"/>
      <c r="B2122" s="46"/>
      <c r="C2122" s="46"/>
      <c r="D2122" s="46"/>
      <c r="E2122" s="98"/>
      <c r="F2122" s="46"/>
      <c r="G2122" s="46"/>
      <c r="H2122" s="98"/>
    </row>
    <row r="2123" spans="1:8" ht="15.75">
      <c r="A2123" s="46"/>
      <c r="B2123" s="46"/>
      <c r="C2123" s="46"/>
      <c r="D2123" s="46"/>
      <c r="E2123" s="98"/>
      <c r="F2123" s="46"/>
      <c r="G2123" s="46"/>
      <c r="H2123" s="98"/>
    </row>
    <row r="2124" spans="1:8" ht="15.75">
      <c r="A2124" s="46"/>
      <c r="B2124" s="46"/>
      <c r="C2124" s="46"/>
      <c r="D2124" s="46"/>
      <c r="E2124" s="98"/>
      <c r="F2124" s="46"/>
      <c r="G2124" s="46"/>
      <c r="H2124" s="98"/>
    </row>
    <row r="2125" spans="1:8" ht="15.75">
      <c r="A2125" s="46"/>
      <c r="B2125" s="46"/>
      <c r="C2125" s="46"/>
      <c r="D2125" s="46"/>
      <c r="E2125" s="98"/>
      <c r="F2125" s="46"/>
      <c r="G2125" s="46"/>
      <c r="H2125" s="98"/>
    </row>
    <row r="2126" spans="1:8" ht="15.75">
      <c r="A2126" s="46"/>
      <c r="B2126" s="46"/>
      <c r="C2126" s="46"/>
      <c r="D2126" s="46"/>
      <c r="E2126" s="98"/>
      <c r="F2126" s="46"/>
      <c r="G2126" s="46"/>
      <c r="H2126" s="98"/>
    </row>
    <row r="2127" spans="1:8" ht="15.75">
      <c r="A2127" s="46"/>
      <c r="B2127" s="46"/>
      <c r="C2127" s="46"/>
      <c r="D2127" s="46"/>
      <c r="E2127" s="98"/>
      <c r="F2127" s="46"/>
      <c r="G2127" s="46"/>
      <c r="H2127" s="98"/>
    </row>
    <row r="2128" spans="1:8" ht="15.75">
      <c r="A2128" s="46"/>
      <c r="B2128" s="46"/>
      <c r="C2128" s="46"/>
      <c r="D2128" s="46"/>
      <c r="E2128" s="98"/>
      <c r="F2128" s="46"/>
      <c r="G2128" s="46"/>
      <c r="H2128" s="98"/>
    </row>
    <row r="2129" spans="1:8" ht="15.75">
      <c r="A2129" s="46"/>
      <c r="B2129" s="46"/>
      <c r="C2129" s="46"/>
      <c r="D2129" s="46"/>
      <c r="E2129" s="98"/>
      <c r="F2129" s="46"/>
      <c r="G2129" s="46"/>
      <c r="H2129" s="98"/>
    </row>
    <row r="2130" spans="1:8" ht="15.75">
      <c r="A2130" s="46"/>
      <c r="B2130" s="46"/>
      <c r="C2130" s="46"/>
      <c r="D2130" s="46"/>
      <c r="E2130" s="98"/>
      <c r="F2130" s="46"/>
      <c r="G2130" s="46"/>
      <c r="H2130" s="98"/>
    </row>
    <row r="2131" spans="1:8" ht="15.75">
      <c r="A2131" s="46"/>
      <c r="B2131" s="46"/>
      <c r="C2131" s="46"/>
      <c r="D2131" s="46"/>
      <c r="E2131" s="98"/>
      <c r="F2131" s="46"/>
      <c r="G2131" s="46"/>
      <c r="H2131" s="98"/>
    </row>
    <row r="2132" spans="1:8" ht="15.75">
      <c r="A2132" s="46"/>
      <c r="B2132" s="46"/>
      <c r="C2132" s="46"/>
      <c r="D2132" s="46"/>
      <c r="E2132" s="98"/>
      <c r="F2132" s="46"/>
      <c r="G2132" s="46"/>
      <c r="H2132" s="98"/>
    </row>
    <row r="2133" spans="1:8" ht="15.75">
      <c r="A2133" s="46"/>
      <c r="B2133" s="46"/>
      <c r="C2133" s="46"/>
      <c r="D2133" s="46"/>
      <c r="E2133" s="98"/>
      <c r="F2133" s="46"/>
      <c r="G2133" s="46"/>
      <c r="H2133" s="98"/>
    </row>
    <row r="2134" spans="1:8" ht="15.75">
      <c r="A2134" s="46"/>
      <c r="B2134" s="46"/>
      <c r="C2134" s="46"/>
      <c r="D2134" s="46"/>
      <c r="E2134" s="98"/>
      <c r="F2134" s="46"/>
      <c r="G2134" s="46"/>
      <c r="H2134" s="98"/>
    </row>
    <row r="2135" spans="1:8" ht="15.75">
      <c r="A2135" s="46"/>
      <c r="B2135" s="46"/>
      <c r="C2135" s="46"/>
      <c r="D2135" s="46"/>
      <c r="E2135" s="98"/>
      <c r="F2135" s="46"/>
      <c r="G2135" s="46"/>
      <c r="H2135" s="98"/>
    </row>
    <row r="2136" spans="1:8" ht="15.75">
      <c r="A2136" s="46"/>
      <c r="B2136" s="46"/>
      <c r="C2136" s="46"/>
      <c r="D2136" s="46"/>
      <c r="E2136" s="98"/>
      <c r="F2136" s="46"/>
      <c r="G2136" s="46"/>
      <c r="H2136" s="98"/>
    </row>
    <row r="2137" spans="1:8" ht="15.75">
      <c r="A2137" s="46"/>
      <c r="B2137" s="46"/>
      <c r="C2137" s="46"/>
      <c r="D2137" s="46"/>
      <c r="E2137" s="98"/>
      <c r="F2137" s="46"/>
      <c r="G2137" s="46"/>
      <c r="H2137" s="98"/>
    </row>
    <row r="2138" spans="1:8" ht="15.75">
      <c r="A2138" s="46"/>
      <c r="B2138" s="46"/>
      <c r="C2138" s="46"/>
      <c r="D2138" s="46"/>
      <c r="E2138" s="98"/>
      <c r="F2138" s="46"/>
      <c r="G2138" s="46"/>
      <c r="H2138" s="98"/>
    </row>
    <row r="2139" spans="1:8" ht="15.75">
      <c r="A2139" s="46"/>
      <c r="B2139" s="46"/>
      <c r="C2139" s="46"/>
      <c r="D2139" s="46"/>
      <c r="E2139" s="98"/>
      <c r="F2139" s="46"/>
      <c r="G2139" s="46"/>
      <c r="H2139" s="98"/>
    </row>
    <row r="2140" spans="1:8" ht="15.75">
      <c r="A2140" s="46"/>
      <c r="B2140" s="46"/>
      <c r="C2140" s="46"/>
      <c r="D2140" s="46"/>
      <c r="E2140" s="98"/>
      <c r="F2140" s="46"/>
      <c r="G2140" s="46"/>
      <c r="H2140" s="98"/>
    </row>
    <row r="2141" spans="1:8" ht="15.75">
      <c r="A2141" s="46"/>
      <c r="B2141" s="46"/>
      <c r="C2141" s="46"/>
      <c r="D2141" s="46"/>
      <c r="E2141" s="98"/>
      <c r="F2141" s="46"/>
      <c r="G2141" s="46"/>
      <c r="H2141" s="98"/>
    </row>
    <row r="2142" spans="1:8" ht="15.75">
      <c r="A2142" s="46"/>
      <c r="B2142" s="46"/>
      <c r="C2142" s="46"/>
      <c r="D2142" s="46"/>
      <c r="E2142" s="98"/>
      <c r="F2142" s="46"/>
      <c r="G2142" s="46"/>
      <c r="H2142" s="98"/>
    </row>
    <row r="2143" spans="1:8" ht="15.75">
      <c r="A2143" s="46"/>
      <c r="B2143" s="46"/>
      <c r="C2143" s="46"/>
      <c r="D2143" s="46"/>
      <c r="E2143" s="98"/>
      <c r="F2143" s="46"/>
      <c r="G2143" s="46"/>
      <c r="H2143" s="98"/>
    </row>
    <row r="2144" spans="1:8" ht="15.75">
      <c r="A2144" s="46"/>
      <c r="B2144" s="46"/>
      <c r="C2144" s="46"/>
      <c r="D2144" s="46"/>
      <c r="E2144" s="98"/>
      <c r="F2144" s="46"/>
      <c r="G2144" s="46"/>
      <c r="H2144" s="98"/>
    </row>
    <row r="2145" spans="1:8" ht="15.75">
      <c r="A2145" s="46"/>
      <c r="B2145" s="46"/>
      <c r="C2145" s="46"/>
      <c r="D2145" s="46"/>
      <c r="E2145" s="98"/>
      <c r="F2145" s="46"/>
      <c r="G2145" s="46"/>
      <c r="H2145" s="98"/>
    </row>
    <row r="2146" spans="1:8" ht="15.75">
      <c r="A2146" s="46"/>
      <c r="B2146" s="46"/>
      <c r="C2146" s="46"/>
      <c r="D2146" s="46"/>
      <c r="E2146" s="98"/>
      <c r="F2146" s="46"/>
      <c r="G2146" s="46"/>
      <c r="H2146" s="98"/>
    </row>
    <row r="2147" spans="1:8" ht="15.75">
      <c r="A2147" s="46"/>
      <c r="B2147" s="46"/>
      <c r="C2147" s="46"/>
      <c r="D2147" s="46"/>
      <c r="E2147" s="98"/>
      <c r="F2147" s="46"/>
      <c r="G2147" s="46"/>
      <c r="H2147" s="98"/>
    </row>
    <row r="2148" spans="1:8" ht="15.75">
      <c r="A2148" s="46"/>
      <c r="B2148" s="46"/>
      <c r="C2148" s="46"/>
      <c r="D2148" s="46"/>
      <c r="E2148" s="98"/>
      <c r="F2148" s="46"/>
      <c r="G2148" s="46"/>
      <c r="H2148" s="98"/>
    </row>
    <row r="2149" spans="1:8" ht="15.75">
      <c r="A2149" s="46"/>
      <c r="B2149" s="46"/>
      <c r="C2149" s="46"/>
      <c r="D2149" s="46"/>
      <c r="E2149" s="98"/>
      <c r="F2149" s="46"/>
      <c r="G2149" s="46"/>
      <c r="H2149" s="98"/>
    </row>
    <row r="2150" spans="1:8" ht="15.75">
      <c r="A2150" s="46"/>
      <c r="B2150" s="46"/>
      <c r="C2150" s="46"/>
      <c r="D2150" s="46"/>
      <c r="E2150" s="98"/>
      <c r="F2150" s="46"/>
      <c r="G2150" s="46"/>
      <c r="H2150" s="98"/>
    </row>
    <row r="2151" spans="1:8" ht="15.75">
      <c r="A2151" s="46"/>
      <c r="B2151" s="46"/>
      <c r="C2151" s="46"/>
      <c r="D2151" s="46"/>
      <c r="E2151" s="98"/>
      <c r="F2151" s="46"/>
      <c r="G2151" s="46"/>
      <c r="H2151" s="98"/>
    </row>
    <row r="2152" spans="1:8" ht="15.75">
      <c r="A2152" s="46"/>
      <c r="B2152" s="46"/>
      <c r="C2152" s="46"/>
      <c r="D2152" s="46"/>
      <c r="E2152" s="98"/>
      <c r="F2152" s="46"/>
      <c r="G2152" s="46"/>
      <c r="H2152" s="98"/>
    </row>
    <row r="2153" spans="1:8" ht="15.75">
      <c r="A2153" s="46"/>
      <c r="B2153" s="46"/>
      <c r="C2153" s="46"/>
      <c r="D2153" s="46"/>
      <c r="E2153" s="98"/>
      <c r="F2153" s="46"/>
      <c r="G2153" s="46"/>
      <c r="H2153" s="98"/>
    </row>
    <row r="2154" spans="1:8" ht="15.75">
      <c r="A2154" s="46"/>
      <c r="B2154" s="46"/>
      <c r="C2154" s="46"/>
      <c r="D2154" s="46"/>
      <c r="E2154" s="98"/>
      <c r="F2154" s="46"/>
      <c r="G2154" s="46"/>
      <c r="H2154" s="98"/>
    </row>
    <row r="2155" spans="1:8" ht="15.75">
      <c r="A2155" s="46"/>
      <c r="B2155" s="46"/>
      <c r="C2155" s="46"/>
      <c r="D2155" s="46"/>
      <c r="E2155" s="98"/>
      <c r="F2155" s="46"/>
      <c r="G2155" s="46"/>
      <c r="H2155" s="98"/>
    </row>
    <row r="2156" spans="1:8" ht="15.75">
      <c r="A2156" s="46"/>
      <c r="B2156" s="46"/>
      <c r="C2156" s="46"/>
      <c r="D2156" s="46"/>
      <c r="E2156" s="98"/>
      <c r="F2156" s="46"/>
      <c r="G2156" s="46"/>
      <c r="H2156" s="98"/>
    </row>
    <row r="2157" spans="1:8" ht="15.75">
      <c r="A2157" s="46"/>
      <c r="B2157" s="46"/>
      <c r="C2157" s="46"/>
      <c r="D2157" s="46"/>
      <c r="E2157" s="98"/>
      <c r="F2157" s="46"/>
      <c r="G2157" s="46"/>
      <c r="H2157" s="98"/>
    </row>
    <row r="2158" spans="1:8" ht="15.75">
      <c r="A2158" s="46"/>
      <c r="B2158" s="46"/>
      <c r="C2158" s="46"/>
      <c r="D2158" s="46"/>
      <c r="E2158" s="98"/>
      <c r="F2158" s="46"/>
      <c r="G2158" s="46"/>
      <c r="H2158" s="98"/>
    </row>
    <row r="2159" spans="1:8" ht="15.75">
      <c r="A2159" s="46"/>
      <c r="B2159" s="46"/>
      <c r="C2159" s="46"/>
      <c r="D2159" s="46"/>
      <c r="E2159" s="98"/>
      <c r="F2159" s="46"/>
      <c r="G2159" s="46"/>
      <c r="H2159" s="98"/>
    </row>
    <row r="2160" spans="1:8" ht="15.75">
      <c r="A2160" s="46"/>
      <c r="B2160" s="46"/>
      <c r="C2160" s="46"/>
      <c r="D2160" s="46"/>
      <c r="E2160" s="98"/>
      <c r="F2160" s="46"/>
      <c r="G2160" s="46"/>
      <c r="H2160" s="98"/>
    </row>
    <row r="2161" spans="1:8" ht="15.75">
      <c r="A2161" s="46"/>
      <c r="B2161" s="46"/>
      <c r="C2161" s="46"/>
      <c r="D2161" s="46"/>
      <c r="E2161" s="98"/>
      <c r="F2161" s="46"/>
      <c r="G2161" s="46"/>
      <c r="H2161" s="98"/>
    </row>
    <row r="2162" spans="1:8" ht="15.75">
      <c r="A2162" s="46"/>
      <c r="B2162" s="46"/>
      <c r="C2162" s="46"/>
      <c r="D2162" s="46"/>
      <c r="E2162" s="98"/>
      <c r="F2162" s="46"/>
      <c r="G2162" s="46"/>
      <c r="H2162" s="98"/>
    </row>
    <row r="2163" spans="1:8" ht="15.75">
      <c r="A2163" s="46"/>
      <c r="B2163" s="46"/>
      <c r="C2163" s="46"/>
      <c r="D2163" s="46"/>
      <c r="E2163" s="98"/>
      <c r="F2163" s="46"/>
      <c r="G2163" s="46"/>
      <c r="H2163" s="98"/>
    </row>
    <row r="2164" spans="1:8" ht="15.75">
      <c r="A2164" s="46"/>
      <c r="B2164" s="46"/>
      <c r="C2164" s="46"/>
      <c r="D2164" s="46"/>
      <c r="E2164" s="98"/>
      <c r="F2164" s="46"/>
      <c r="G2164" s="46"/>
      <c r="H2164" s="98"/>
    </row>
    <row r="2165" spans="1:8" ht="15.75">
      <c r="A2165" s="46"/>
      <c r="B2165" s="46"/>
      <c r="C2165" s="46"/>
      <c r="D2165" s="46"/>
      <c r="E2165" s="98"/>
      <c r="F2165" s="46"/>
      <c r="G2165" s="46"/>
      <c r="H2165" s="98"/>
    </row>
    <row r="2166" spans="1:8" ht="15.75">
      <c r="A2166" s="46"/>
      <c r="B2166" s="46"/>
      <c r="C2166" s="46"/>
      <c r="D2166" s="46"/>
      <c r="E2166" s="98"/>
      <c r="F2166" s="46"/>
      <c r="G2166" s="46"/>
      <c r="H2166" s="98"/>
    </row>
    <row r="2167" spans="1:8" ht="15.75">
      <c r="A2167" s="46"/>
      <c r="B2167" s="46"/>
      <c r="C2167" s="46"/>
      <c r="D2167" s="46"/>
      <c r="E2167" s="98"/>
      <c r="F2167" s="46"/>
      <c r="G2167" s="46"/>
      <c r="H2167" s="98"/>
    </row>
    <row r="2168" spans="1:8" ht="15.75">
      <c r="A2168" s="46"/>
      <c r="B2168" s="46"/>
      <c r="C2168" s="46"/>
      <c r="D2168" s="46"/>
      <c r="E2168" s="98"/>
      <c r="F2168" s="46"/>
      <c r="G2168" s="46"/>
      <c r="H2168" s="98"/>
    </row>
    <row r="2169" spans="1:8" ht="15.75">
      <c r="A2169" s="46"/>
      <c r="B2169" s="46"/>
      <c r="C2169" s="46"/>
      <c r="D2169" s="46"/>
      <c r="E2169" s="98"/>
      <c r="F2169" s="46"/>
      <c r="G2169" s="46"/>
      <c r="H2169" s="98"/>
    </row>
    <row r="2170" spans="1:8" ht="15.75">
      <c r="A2170" s="46"/>
      <c r="B2170" s="46"/>
      <c r="C2170" s="46"/>
      <c r="D2170" s="46"/>
      <c r="E2170" s="98"/>
      <c r="F2170" s="46"/>
      <c r="G2170" s="46"/>
      <c r="H2170" s="98"/>
    </row>
    <row r="2171" spans="1:8" ht="15.75">
      <c r="A2171" s="46"/>
      <c r="B2171" s="46"/>
      <c r="C2171" s="46"/>
      <c r="D2171" s="46"/>
      <c r="E2171" s="98"/>
      <c r="F2171" s="46"/>
      <c r="G2171" s="46"/>
      <c r="H2171" s="98"/>
    </row>
    <row r="2172" spans="1:8" ht="15.75">
      <c r="A2172" s="46"/>
      <c r="B2172" s="46"/>
      <c r="C2172" s="46"/>
      <c r="D2172" s="46"/>
      <c r="E2172" s="98"/>
      <c r="F2172" s="46"/>
      <c r="G2172" s="46"/>
      <c r="H2172" s="98"/>
    </row>
    <row r="2173" spans="1:8" ht="15.75">
      <c r="A2173" s="46"/>
      <c r="B2173" s="46"/>
      <c r="C2173" s="46"/>
      <c r="D2173" s="46"/>
      <c r="E2173" s="98"/>
      <c r="F2173" s="46"/>
      <c r="G2173" s="46"/>
      <c r="H2173" s="98"/>
    </row>
    <row r="2174" spans="1:8" ht="15.75">
      <c r="A2174" s="46"/>
      <c r="B2174" s="46"/>
      <c r="C2174" s="46"/>
      <c r="D2174" s="46"/>
      <c r="E2174" s="98"/>
      <c r="F2174" s="46"/>
      <c r="G2174" s="46"/>
      <c r="H2174" s="98"/>
    </row>
    <row r="2175" spans="1:8" ht="15.75">
      <c r="A2175" s="46"/>
      <c r="B2175" s="46"/>
      <c r="C2175" s="46"/>
      <c r="D2175" s="46"/>
      <c r="E2175" s="98"/>
      <c r="F2175" s="46"/>
      <c r="G2175" s="46"/>
      <c r="H2175" s="98"/>
    </row>
    <row r="2176" spans="1:8" ht="15.75">
      <c r="A2176" s="46"/>
      <c r="B2176" s="46"/>
      <c r="C2176" s="46"/>
      <c r="D2176" s="46"/>
      <c r="E2176" s="98"/>
      <c r="F2176" s="46"/>
      <c r="G2176" s="46"/>
      <c r="H2176" s="98"/>
    </row>
    <row r="2177" spans="1:8" ht="15.75">
      <c r="A2177" s="46"/>
      <c r="B2177" s="46"/>
      <c r="C2177" s="46"/>
      <c r="D2177" s="46"/>
      <c r="E2177" s="98"/>
      <c r="F2177" s="46"/>
      <c r="G2177" s="46"/>
      <c r="H2177" s="98"/>
    </row>
    <row r="2178" spans="1:8" ht="15.75">
      <c r="A2178" s="46"/>
      <c r="B2178" s="46"/>
      <c r="C2178" s="46"/>
      <c r="D2178" s="46"/>
      <c r="E2178" s="98"/>
      <c r="F2178" s="46"/>
      <c r="G2178" s="46"/>
      <c r="H2178" s="98"/>
    </row>
    <row r="2179" spans="1:8" ht="15.75">
      <c r="A2179" s="46"/>
      <c r="B2179" s="46"/>
      <c r="C2179" s="46"/>
      <c r="D2179" s="46"/>
      <c r="E2179" s="98"/>
      <c r="F2179" s="46"/>
      <c r="G2179" s="46"/>
      <c r="H2179" s="98"/>
    </row>
    <row r="2180" spans="1:8" ht="15.75">
      <c r="A2180" s="46"/>
      <c r="B2180" s="46"/>
      <c r="C2180" s="46"/>
      <c r="D2180" s="46"/>
      <c r="E2180" s="98"/>
      <c r="F2180" s="46"/>
      <c r="G2180" s="46"/>
      <c r="H2180" s="98"/>
    </row>
    <row r="2181" spans="1:8" ht="15.75">
      <c r="A2181" s="46"/>
      <c r="B2181" s="46"/>
      <c r="C2181" s="46"/>
      <c r="D2181" s="46"/>
      <c r="E2181" s="98"/>
      <c r="F2181" s="46"/>
      <c r="G2181" s="46"/>
      <c r="H2181" s="98"/>
    </row>
    <row r="2182" spans="1:8" ht="15.75">
      <c r="A2182" s="46"/>
      <c r="B2182" s="46"/>
      <c r="C2182" s="46"/>
      <c r="D2182" s="46"/>
      <c r="E2182" s="98"/>
      <c r="F2182" s="46"/>
      <c r="G2182" s="46"/>
      <c r="H2182" s="98"/>
    </row>
    <row r="2183" spans="1:8" ht="15.75">
      <c r="A2183" s="46"/>
      <c r="B2183" s="46"/>
      <c r="C2183" s="46"/>
      <c r="D2183" s="46"/>
      <c r="E2183" s="98"/>
      <c r="F2183" s="46"/>
      <c r="G2183" s="46"/>
      <c r="H2183" s="98"/>
    </row>
    <row r="2184" spans="1:8" ht="15.75">
      <c r="A2184" s="46"/>
      <c r="B2184" s="46"/>
      <c r="C2184" s="46"/>
      <c r="D2184" s="46"/>
      <c r="E2184" s="98"/>
      <c r="F2184" s="46"/>
      <c r="G2184" s="46"/>
      <c r="H2184" s="98"/>
    </row>
    <row r="2185" spans="1:8" ht="15.75">
      <c r="A2185" s="46"/>
      <c r="B2185" s="46"/>
      <c r="C2185" s="46"/>
      <c r="D2185" s="46"/>
      <c r="E2185" s="98"/>
      <c r="F2185" s="46"/>
      <c r="G2185" s="46"/>
      <c r="H2185" s="98"/>
    </row>
    <row r="2186" spans="1:8" ht="15.75">
      <c r="A2186" s="46"/>
      <c r="B2186" s="46"/>
      <c r="C2186" s="46"/>
      <c r="D2186" s="46"/>
      <c r="E2186" s="98"/>
      <c r="F2186" s="46"/>
      <c r="G2186" s="46"/>
      <c r="H2186" s="98"/>
    </row>
    <row r="2187" spans="1:8" ht="15.75">
      <c r="A2187" s="46"/>
      <c r="B2187" s="46"/>
      <c r="C2187" s="46"/>
      <c r="D2187" s="46"/>
      <c r="E2187" s="98"/>
      <c r="F2187" s="46"/>
      <c r="G2187" s="46"/>
      <c r="H2187" s="98"/>
    </row>
    <row r="2188" spans="1:8" ht="15.75">
      <c r="A2188" s="46"/>
      <c r="B2188" s="46"/>
      <c r="C2188" s="46"/>
      <c r="D2188" s="46"/>
      <c r="E2188" s="98"/>
      <c r="F2188" s="46"/>
      <c r="G2188" s="46"/>
      <c r="H2188" s="98"/>
    </row>
    <row r="2189" spans="1:8" ht="15.75">
      <c r="A2189" s="46"/>
      <c r="B2189" s="46"/>
      <c r="C2189" s="46"/>
      <c r="D2189" s="46"/>
      <c r="E2189" s="98"/>
      <c r="F2189" s="46"/>
      <c r="G2189" s="46"/>
      <c r="H2189" s="98"/>
    </row>
    <row r="2190" spans="1:8" ht="15.75">
      <c r="A2190" s="46"/>
      <c r="B2190" s="46"/>
      <c r="C2190" s="46"/>
      <c r="D2190" s="46"/>
      <c r="E2190" s="98"/>
      <c r="F2190" s="46"/>
      <c r="G2190" s="46"/>
      <c r="H2190" s="98"/>
    </row>
    <row r="2191" spans="1:8" ht="15.75">
      <c r="A2191" s="46"/>
      <c r="B2191" s="46"/>
      <c r="C2191" s="46"/>
      <c r="D2191" s="46"/>
      <c r="E2191" s="98"/>
      <c r="F2191" s="46"/>
      <c r="G2191" s="46"/>
      <c r="H2191" s="98"/>
    </row>
    <row r="2192" spans="1:8" ht="15.75">
      <c r="A2192" s="46"/>
      <c r="B2192" s="46"/>
      <c r="C2192" s="46"/>
      <c r="D2192" s="46"/>
      <c r="E2192" s="98"/>
      <c r="F2192" s="46"/>
      <c r="G2192" s="46"/>
      <c r="H2192" s="98"/>
    </row>
    <row r="2193" spans="1:8" ht="15.75">
      <c r="A2193" s="46"/>
      <c r="B2193" s="46"/>
      <c r="C2193" s="46"/>
      <c r="D2193" s="46"/>
      <c r="E2193" s="98"/>
      <c r="F2193" s="46"/>
      <c r="G2193" s="46"/>
      <c r="H2193" s="98"/>
    </row>
    <row r="2194" spans="1:8" ht="15.75">
      <c r="A2194" s="46"/>
      <c r="B2194" s="46"/>
      <c r="C2194" s="46"/>
      <c r="D2194" s="46"/>
      <c r="E2194" s="98"/>
      <c r="F2194" s="46"/>
      <c r="G2194" s="46"/>
      <c r="H2194" s="98"/>
    </row>
    <row r="2195" spans="1:8" ht="15.75">
      <c r="A2195" s="46"/>
      <c r="B2195" s="46"/>
      <c r="C2195" s="46"/>
      <c r="D2195" s="46"/>
      <c r="E2195" s="98"/>
      <c r="F2195" s="46"/>
      <c r="G2195" s="46"/>
      <c r="H2195" s="98"/>
    </row>
    <row r="2196" spans="1:8" ht="15.75">
      <c r="A2196" s="46"/>
      <c r="B2196" s="46"/>
      <c r="C2196" s="46"/>
      <c r="D2196" s="46"/>
      <c r="E2196" s="98"/>
      <c r="F2196" s="46"/>
      <c r="G2196" s="46"/>
      <c r="H2196" s="98"/>
    </row>
    <row r="2197" spans="1:8" ht="15.75">
      <c r="A2197" s="46"/>
      <c r="B2197" s="46"/>
      <c r="C2197" s="46"/>
      <c r="D2197" s="46"/>
      <c r="E2197" s="98"/>
      <c r="F2197" s="46"/>
      <c r="G2197" s="46"/>
      <c r="H2197" s="98"/>
    </row>
    <row r="2198" spans="1:8" ht="15.75">
      <c r="A2198" s="46"/>
      <c r="B2198" s="46"/>
      <c r="C2198" s="46"/>
      <c r="D2198" s="46"/>
      <c r="E2198" s="98"/>
      <c r="F2198" s="46"/>
      <c r="G2198" s="46"/>
      <c r="H2198" s="98"/>
    </row>
    <row r="2199" spans="1:8" ht="15.75">
      <c r="A2199" s="46"/>
      <c r="B2199" s="46"/>
      <c r="C2199" s="46"/>
      <c r="D2199" s="46"/>
      <c r="E2199" s="98"/>
      <c r="F2199" s="46"/>
      <c r="G2199" s="46"/>
      <c r="H2199" s="98"/>
    </row>
    <row r="2200" spans="1:8" ht="15.75">
      <c r="A2200" s="46"/>
      <c r="B2200" s="46"/>
      <c r="C2200" s="46"/>
      <c r="D2200" s="46"/>
      <c r="E2200" s="98"/>
      <c r="F2200" s="46"/>
      <c r="G2200" s="46"/>
      <c r="H2200" s="98"/>
    </row>
    <row r="2201" spans="1:8" ht="15.75">
      <c r="A2201" s="46"/>
      <c r="B2201" s="46"/>
      <c r="C2201" s="46"/>
      <c r="D2201" s="46"/>
      <c r="E2201" s="98"/>
      <c r="F2201" s="46"/>
      <c r="G2201" s="46"/>
      <c r="H2201" s="98"/>
    </row>
    <row r="2202" spans="1:8" ht="15.75">
      <c r="A2202" s="46"/>
      <c r="B2202" s="46"/>
      <c r="C2202" s="46"/>
      <c r="D2202" s="46"/>
      <c r="E2202" s="98"/>
      <c r="F2202" s="46"/>
      <c r="G2202" s="46"/>
      <c r="H2202" s="98"/>
    </row>
    <row r="2203" spans="1:8" ht="15.75">
      <c r="A2203" s="46"/>
      <c r="B2203" s="46"/>
      <c r="C2203" s="46"/>
      <c r="D2203" s="46"/>
      <c r="E2203" s="98"/>
      <c r="F2203" s="46"/>
      <c r="G2203" s="46"/>
      <c r="H2203" s="98"/>
    </row>
    <row r="2204" spans="1:8" ht="15.75">
      <c r="A2204" s="46"/>
      <c r="B2204" s="46"/>
      <c r="C2204" s="46"/>
      <c r="D2204" s="46"/>
      <c r="E2204" s="98"/>
      <c r="F2204" s="46"/>
      <c r="G2204" s="46"/>
      <c r="H2204" s="98"/>
    </row>
    <row r="2205" spans="1:8" ht="15.75">
      <c r="A2205" s="46"/>
      <c r="B2205" s="46"/>
      <c r="C2205" s="46"/>
      <c r="D2205" s="46"/>
      <c r="E2205" s="98"/>
      <c r="F2205" s="46"/>
      <c r="G2205" s="46"/>
      <c r="H2205" s="98"/>
    </row>
    <row r="2206" spans="1:8" ht="15.75">
      <c r="A2206" s="46"/>
      <c r="B2206" s="46"/>
      <c r="C2206" s="46"/>
      <c r="D2206" s="46"/>
      <c r="E2206" s="98"/>
      <c r="F2206" s="46"/>
      <c r="G2206" s="46"/>
      <c r="H2206" s="98"/>
    </row>
    <row r="2207" spans="1:8" ht="15.75">
      <c r="A2207" s="46"/>
      <c r="B2207" s="46"/>
      <c r="C2207" s="46"/>
      <c r="D2207" s="46"/>
      <c r="E2207" s="98"/>
      <c r="F2207" s="46"/>
      <c r="G2207" s="46"/>
      <c r="H2207" s="98"/>
    </row>
    <row r="2208" spans="1:8" ht="15.75">
      <c r="A2208" s="46"/>
      <c r="B2208" s="46"/>
      <c r="C2208" s="46"/>
      <c r="D2208" s="46"/>
      <c r="E2208" s="98"/>
      <c r="F2208" s="46"/>
      <c r="G2208" s="46"/>
      <c r="H2208" s="98"/>
    </row>
    <row r="2209" spans="1:8" ht="15.75">
      <c r="A2209" s="46"/>
      <c r="B2209" s="46"/>
      <c r="C2209" s="46"/>
      <c r="D2209" s="46"/>
      <c r="E2209" s="98"/>
      <c r="F2209" s="46"/>
      <c r="G2209" s="46"/>
      <c r="H2209" s="98"/>
    </row>
    <row r="2210" spans="1:8" ht="15.75">
      <c r="A2210" s="46"/>
      <c r="B2210" s="46"/>
      <c r="C2210" s="46"/>
      <c r="D2210" s="46"/>
      <c r="E2210" s="98"/>
      <c r="F2210" s="46"/>
      <c r="G2210" s="46"/>
      <c r="H2210" s="98"/>
    </row>
    <row r="2211" spans="1:8" ht="15.75">
      <c r="A2211" s="46"/>
      <c r="B2211" s="46"/>
      <c r="C2211" s="46"/>
      <c r="D2211" s="46"/>
      <c r="E2211" s="98"/>
      <c r="F2211" s="46"/>
      <c r="G2211" s="46"/>
      <c r="H2211" s="98"/>
    </row>
    <row r="2212" spans="1:8" ht="15.75">
      <c r="A2212" s="46"/>
      <c r="B2212" s="46"/>
      <c r="C2212" s="46"/>
      <c r="D2212" s="46"/>
      <c r="E2212" s="98"/>
      <c r="F2212" s="46"/>
      <c r="G2212" s="46"/>
      <c r="H2212" s="98"/>
    </row>
    <row r="2213" spans="1:8" ht="15.75">
      <c r="A2213" s="46"/>
      <c r="B2213" s="46"/>
      <c r="C2213" s="46"/>
      <c r="D2213" s="46"/>
      <c r="E2213" s="98"/>
      <c r="F2213" s="46"/>
      <c r="G2213" s="46"/>
      <c r="H2213" s="98"/>
    </row>
    <row r="2214" spans="1:8" ht="15.75">
      <c r="A2214" s="46"/>
      <c r="B2214" s="46"/>
      <c r="C2214" s="46"/>
      <c r="D2214" s="46"/>
      <c r="E2214" s="98"/>
      <c r="F2214" s="46"/>
      <c r="G2214" s="46"/>
      <c r="H2214" s="98"/>
    </row>
    <row r="2215" spans="1:8" ht="15.75">
      <c r="A2215" s="46"/>
      <c r="B2215" s="46"/>
      <c r="C2215" s="46"/>
      <c r="D2215" s="46"/>
      <c r="E2215" s="98"/>
      <c r="F2215" s="46"/>
      <c r="G2215" s="46"/>
      <c r="H2215" s="98"/>
    </row>
    <row r="2216" spans="1:8" ht="15.75">
      <c r="A2216" s="46"/>
      <c r="B2216" s="46"/>
      <c r="C2216" s="46"/>
      <c r="D2216" s="46"/>
      <c r="E2216" s="98"/>
      <c r="F2216" s="46"/>
      <c r="G2216" s="46"/>
      <c r="H2216" s="98"/>
    </row>
    <row r="2217" spans="1:8" ht="15.75">
      <c r="A2217" s="46"/>
      <c r="B2217" s="46"/>
      <c r="C2217" s="46"/>
      <c r="D2217" s="46"/>
      <c r="E2217" s="98"/>
      <c r="F2217" s="46"/>
      <c r="G2217" s="46"/>
      <c r="H2217" s="98"/>
    </row>
    <row r="2218" spans="1:8" ht="15.75">
      <c r="A2218" s="46"/>
      <c r="B2218" s="46"/>
      <c r="C2218" s="46"/>
      <c r="D2218" s="46"/>
      <c r="E2218" s="98"/>
      <c r="F2218" s="46"/>
      <c r="G2218" s="46"/>
      <c r="H2218" s="98"/>
    </row>
    <row r="2219" spans="1:8" ht="15.75">
      <c r="A2219" s="46"/>
      <c r="B2219" s="46"/>
      <c r="C2219" s="46"/>
      <c r="D2219" s="46"/>
      <c r="E2219" s="98"/>
      <c r="F2219" s="46"/>
      <c r="G2219" s="46"/>
      <c r="H2219" s="98"/>
    </row>
    <row r="2220" spans="1:8" ht="15.75">
      <c r="A2220" s="46"/>
      <c r="B2220" s="46"/>
      <c r="C2220" s="46"/>
      <c r="D2220" s="46"/>
      <c r="E2220" s="98"/>
      <c r="F2220" s="46"/>
      <c r="G2220" s="46"/>
      <c r="H2220" s="98"/>
    </row>
    <row r="2221" spans="1:8" ht="15.75">
      <c r="A2221" s="46"/>
      <c r="B2221" s="46"/>
      <c r="C2221" s="46"/>
      <c r="D2221" s="46"/>
      <c r="E2221" s="98"/>
      <c r="F2221" s="46"/>
      <c r="G2221" s="46"/>
      <c r="H2221" s="98"/>
    </row>
    <row r="2222" spans="1:8" ht="15.75">
      <c r="A2222" s="46"/>
      <c r="B2222" s="46"/>
      <c r="C2222" s="46"/>
      <c r="D2222" s="46"/>
      <c r="E2222" s="98"/>
      <c r="F2222" s="46"/>
      <c r="G2222" s="46"/>
      <c r="H2222" s="98"/>
    </row>
    <row r="2223" spans="1:8" ht="15.75">
      <c r="A2223" s="46"/>
      <c r="B2223" s="46"/>
      <c r="C2223" s="46"/>
      <c r="D2223" s="46"/>
      <c r="E2223" s="98"/>
      <c r="F2223" s="46"/>
      <c r="G2223" s="46"/>
      <c r="H2223" s="98"/>
    </row>
    <row r="2224" spans="1:8" ht="15.75">
      <c r="A2224" s="46"/>
      <c r="B2224" s="46"/>
      <c r="C2224" s="46"/>
      <c r="D2224" s="46"/>
      <c r="E2224" s="98"/>
      <c r="F2224" s="46"/>
      <c r="G2224" s="46"/>
      <c r="H2224" s="98"/>
    </row>
    <row r="2225" spans="1:8" ht="15.75">
      <c r="A2225" s="46"/>
      <c r="B2225" s="46"/>
      <c r="C2225" s="46"/>
      <c r="D2225" s="46"/>
      <c r="E2225" s="98"/>
      <c r="F2225" s="46"/>
      <c r="G2225" s="46"/>
      <c r="H2225" s="98"/>
    </row>
    <row r="2226" spans="1:8" ht="15.75">
      <c r="A2226" s="46"/>
      <c r="B2226" s="46"/>
      <c r="C2226" s="46"/>
      <c r="D2226" s="46"/>
      <c r="E2226" s="98"/>
      <c r="F2226" s="46"/>
      <c r="G2226" s="46"/>
      <c r="H2226" s="98"/>
    </row>
    <row r="2227" spans="1:8" ht="15.75">
      <c r="A2227" s="46"/>
      <c r="B2227" s="46"/>
      <c r="C2227" s="46"/>
      <c r="D2227" s="46"/>
      <c r="E2227" s="98"/>
      <c r="F2227" s="46"/>
      <c r="G2227" s="46"/>
      <c r="H2227" s="98"/>
    </row>
    <row r="2228" spans="1:8" ht="15.75">
      <c r="A2228" s="46"/>
      <c r="B2228" s="46"/>
      <c r="C2228" s="46"/>
      <c r="D2228" s="46"/>
      <c r="E2228" s="98"/>
      <c r="F2228" s="46"/>
      <c r="G2228" s="46"/>
      <c r="H2228" s="98"/>
    </row>
    <row r="2229" spans="1:8" ht="15.75">
      <c r="A2229" s="46"/>
      <c r="B2229" s="46"/>
      <c r="C2229" s="46"/>
      <c r="D2229" s="46"/>
      <c r="E2229" s="98"/>
      <c r="F2229" s="46"/>
      <c r="G2229" s="46"/>
      <c r="H2229" s="98"/>
    </row>
    <row r="2230" spans="1:8" ht="15.75">
      <c r="A2230" s="46"/>
      <c r="B2230" s="46"/>
      <c r="C2230" s="46"/>
      <c r="D2230" s="46"/>
      <c r="E2230" s="98"/>
      <c r="F2230" s="46"/>
      <c r="G2230" s="46"/>
      <c r="H2230" s="98"/>
    </row>
    <row r="2231" spans="1:8" ht="15.75">
      <c r="A2231" s="46"/>
      <c r="B2231" s="46"/>
      <c r="C2231" s="46"/>
      <c r="D2231" s="46"/>
      <c r="E2231" s="98"/>
      <c r="F2231" s="46"/>
      <c r="G2231" s="46"/>
      <c r="H2231" s="98"/>
    </row>
    <row r="2232" spans="1:8" ht="15.75">
      <c r="A2232" s="46"/>
      <c r="B2232" s="46"/>
      <c r="C2232" s="46"/>
      <c r="D2232" s="46"/>
      <c r="E2232" s="98"/>
      <c r="F2232" s="46"/>
      <c r="G2232" s="46"/>
      <c r="H2232" s="98"/>
    </row>
    <row r="2233" spans="1:8" ht="15.75">
      <c r="A2233" s="46"/>
      <c r="B2233" s="46"/>
      <c r="C2233" s="46"/>
      <c r="D2233" s="46"/>
      <c r="E2233" s="98"/>
      <c r="F2233" s="46"/>
      <c r="G2233" s="46"/>
      <c r="H2233" s="98"/>
    </row>
    <row r="2234" spans="1:8" ht="15.75">
      <c r="A2234" s="46"/>
      <c r="B2234" s="46"/>
      <c r="C2234" s="46"/>
      <c r="D2234" s="46"/>
      <c r="E2234" s="98"/>
      <c r="F2234" s="46"/>
      <c r="G2234" s="46"/>
      <c r="H2234" s="98"/>
    </row>
    <row r="2235" spans="1:8" ht="15.75">
      <c r="A2235" s="46"/>
      <c r="B2235" s="46"/>
      <c r="C2235" s="46"/>
      <c r="D2235" s="46"/>
      <c r="E2235" s="98"/>
      <c r="F2235" s="46"/>
      <c r="G2235" s="46"/>
      <c r="H2235" s="98"/>
    </row>
    <row r="2236" spans="1:8" ht="15.75">
      <c r="A2236" s="46"/>
      <c r="B2236" s="46"/>
      <c r="C2236" s="46"/>
      <c r="D2236" s="46"/>
      <c r="E2236" s="98"/>
      <c r="F2236" s="46"/>
      <c r="G2236" s="46"/>
      <c r="H2236" s="98"/>
    </row>
    <row r="2237" spans="1:8" ht="15.75">
      <c r="A2237" s="46"/>
      <c r="B2237" s="46"/>
      <c r="C2237" s="46"/>
      <c r="D2237" s="46"/>
      <c r="E2237" s="98"/>
      <c r="F2237" s="46"/>
      <c r="G2237" s="46"/>
      <c r="H2237" s="98"/>
    </row>
    <row r="2238" spans="1:8" ht="15.75">
      <c r="A2238" s="46"/>
      <c r="B2238" s="46"/>
      <c r="C2238" s="46"/>
      <c r="D2238" s="46"/>
      <c r="E2238" s="98"/>
      <c r="F2238" s="46"/>
      <c r="G2238" s="46"/>
      <c r="H2238" s="98"/>
    </row>
    <row r="2239" spans="1:8" ht="15.75">
      <c r="A2239" s="46"/>
      <c r="B2239" s="46"/>
      <c r="C2239" s="46"/>
      <c r="D2239" s="46"/>
      <c r="E2239" s="98"/>
      <c r="F2239" s="46"/>
      <c r="G2239" s="46"/>
      <c r="H2239" s="98"/>
    </row>
    <row r="2240" spans="1:8" ht="15.75">
      <c r="A2240" s="46"/>
      <c r="B2240" s="46"/>
      <c r="C2240" s="46"/>
      <c r="D2240" s="46"/>
      <c r="E2240" s="98"/>
      <c r="F2240" s="46"/>
      <c r="G2240" s="46"/>
      <c r="H2240" s="98"/>
    </row>
    <row r="2241" spans="1:8" ht="15.75">
      <c r="A2241" s="46"/>
      <c r="B2241" s="46"/>
      <c r="C2241" s="46"/>
      <c r="D2241" s="46"/>
      <c r="E2241" s="98"/>
      <c r="F2241" s="46"/>
      <c r="G2241" s="46"/>
      <c r="H2241" s="98"/>
    </row>
    <row r="2242" spans="1:8" ht="15.75">
      <c r="A2242" s="46"/>
      <c r="B2242" s="46"/>
      <c r="C2242" s="46"/>
      <c r="D2242" s="46"/>
      <c r="E2242" s="98"/>
      <c r="F2242" s="46"/>
      <c r="G2242" s="46"/>
      <c r="H2242" s="98"/>
    </row>
    <row r="2243" spans="1:8" ht="15.75">
      <c r="A2243" s="46"/>
      <c r="B2243" s="46"/>
      <c r="C2243" s="46"/>
      <c r="D2243" s="46"/>
      <c r="E2243" s="98"/>
      <c r="F2243" s="46"/>
      <c r="G2243" s="46"/>
      <c r="H2243" s="98"/>
    </row>
    <row r="2244" spans="1:8" ht="15.75">
      <c r="A2244" s="46"/>
      <c r="B2244" s="46"/>
      <c r="C2244" s="46"/>
      <c r="D2244" s="46"/>
      <c r="E2244" s="98"/>
      <c r="F2244" s="46"/>
      <c r="G2244" s="46"/>
      <c r="H2244" s="98"/>
    </row>
    <row r="2245" spans="1:8" ht="15.75">
      <c r="A2245" s="46"/>
      <c r="B2245" s="46"/>
      <c r="C2245" s="46"/>
      <c r="D2245" s="46"/>
      <c r="E2245" s="98"/>
      <c r="F2245" s="46"/>
      <c r="G2245" s="46"/>
      <c r="H2245" s="98"/>
    </row>
    <row r="2246" spans="1:8" ht="15.75">
      <c r="A2246" s="46"/>
      <c r="B2246" s="46"/>
      <c r="C2246" s="46"/>
      <c r="D2246" s="46"/>
      <c r="E2246" s="98"/>
      <c r="F2246" s="46"/>
      <c r="G2246" s="46"/>
      <c r="H2246" s="98"/>
    </row>
    <row r="2247" spans="1:8" ht="15.75">
      <c r="A2247" s="46"/>
      <c r="B2247" s="46"/>
      <c r="C2247" s="46"/>
      <c r="D2247" s="46"/>
      <c r="E2247" s="98"/>
      <c r="F2247" s="46"/>
      <c r="G2247" s="46"/>
      <c r="H2247" s="98"/>
    </row>
    <row r="2248" spans="1:8" ht="15.75">
      <c r="A2248" s="46"/>
      <c r="B2248" s="46"/>
      <c r="C2248" s="46"/>
      <c r="D2248" s="46"/>
      <c r="E2248" s="98"/>
      <c r="F2248" s="46"/>
      <c r="G2248" s="46"/>
      <c r="H2248" s="98"/>
    </row>
    <row r="2249" spans="1:8" ht="15.75">
      <c r="A2249" s="46"/>
      <c r="B2249" s="46"/>
      <c r="C2249" s="46"/>
      <c r="D2249" s="46"/>
      <c r="E2249" s="98"/>
      <c r="F2249" s="46"/>
      <c r="G2249" s="46"/>
      <c r="H2249" s="98"/>
    </row>
    <row r="2250" spans="1:8" ht="15.75">
      <c r="A2250" s="46"/>
      <c r="B2250" s="46"/>
      <c r="C2250" s="46"/>
      <c r="D2250" s="46"/>
      <c r="E2250" s="98"/>
      <c r="F2250" s="46"/>
      <c r="G2250" s="46"/>
      <c r="H2250" s="98"/>
    </row>
    <row r="2251" spans="1:8" ht="15.75">
      <c r="A2251" s="46"/>
      <c r="B2251" s="46"/>
      <c r="C2251" s="46"/>
      <c r="D2251" s="46"/>
      <c r="E2251" s="98"/>
      <c r="F2251" s="46"/>
      <c r="G2251" s="46"/>
      <c r="H2251" s="98"/>
    </row>
    <row r="2252" spans="1:8" ht="15.75">
      <c r="A2252" s="46"/>
      <c r="B2252" s="46"/>
      <c r="C2252" s="46"/>
      <c r="D2252" s="46"/>
      <c r="E2252" s="98"/>
      <c r="F2252" s="46"/>
      <c r="G2252" s="46"/>
      <c r="H2252" s="98"/>
    </row>
    <row r="2253" spans="1:8" ht="15.75">
      <c r="A2253" s="46"/>
      <c r="B2253" s="46"/>
      <c r="C2253" s="46"/>
      <c r="D2253" s="46"/>
      <c r="E2253" s="98"/>
      <c r="F2253" s="46"/>
      <c r="G2253" s="46"/>
      <c r="H2253" s="98"/>
    </row>
    <row r="2254" spans="1:8" ht="15.75">
      <c r="A2254" s="46"/>
      <c r="B2254" s="46"/>
      <c r="C2254" s="46"/>
      <c r="D2254" s="46"/>
      <c r="E2254" s="98"/>
      <c r="F2254" s="46"/>
      <c r="G2254" s="46"/>
      <c r="H2254" s="98"/>
    </row>
    <row r="2255" spans="1:8" ht="15.75">
      <c r="A2255" s="46"/>
      <c r="B2255" s="46"/>
      <c r="C2255" s="46"/>
      <c r="D2255" s="46"/>
      <c r="E2255" s="98"/>
      <c r="F2255" s="46"/>
      <c r="G2255" s="46"/>
      <c r="H2255" s="98"/>
    </row>
    <row r="2256" spans="1:8" ht="15.75">
      <c r="A2256" s="46"/>
      <c r="B2256" s="46"/>
      <c r="C2256" s="46"/>
      <c r="D2256" s="46"/>
      <c r="E2256" s="98"/>
      <c r="F2256" s="46"/>
      <c r="G2256" s="46"/>
      <c r="H2256" s="98"/>
    </row>
    <row r="2257" spans="1:8" ht="15.75">
      <c r="A2257" s="46"/>
      <c r="B2257" s="46"/>
      <c r="C2257" s="46"/>
      <c r="D2257" s="46"/>
      <c r="E2257" s="98"/>
      <c r="F2257" s="46"/>
      <c r="G2257" s="46"/>
      <c r="H2257" s="98"/>
    </row>
    <row r="2258" spans="1:8" ht="15.75">
      <c r="A2258" s="46"/>
      <c r="B2258" s="46"/>
      <c r="C2258" s="46"/>
      <c r="D2258" s="46"/>
      <c r="E2258" s="98"/>
      <c r="F2258" s="46"/>
      <c r="G2258" s="46"/>
      <c r="H2258" s="98"/>
    </row>
    <row r="2259" spans="1:8" ht="15.75">
      <c r="A2259" s="46"/>
      <c r="B2259" s="46"/>
      <c r="C2259" s="46"/>
      <c r="D2259" s="46"/>
      <c r="E2259" s="98"/>
      <c r="F2259" s="46"/>
      <c r="G2259" s="46"/>
      <c r="H2259" s="98"/>
    </row>
    <row r="2260" spans="1:8" ht="15.75">
      <c r="A2260" s="46"/>
      <c r="B2260" s="46"/>
      <c r="C2260" s="46"/>
      <c r="D2260" s="46"/>
      <c r="E2260" s="98"/>
      <c r="F2260" s="46"/>
      <c r="G2260" s="46"/>
      <c r="H2260" s="98"/>
    </row>
    <row r="2261" spans="1:8" ht="15.75">
      <c r="A2261" s="46"/>
      <c r="B2261" s="46"/>
      <c r="C2261" s="46"/>
      <c r="D2261" s="46"/>
      <c r="E2261" s="98"/>
      <c r="F2261" s="46"/>
      <c r="G2261" s="46"/>
      <c r="H2261" s="98"/>
    </row>
    <row r="2262" spans="1:8" ht="15.75">
      <c r="A2262" s="46"/>
      <c r="B2262" s="46"/>
      <c r="C2262" s="46"/>
      <c r="D2262" s="46"/>
      <c r="E2262" s="98"/>
      <c r="F2262" s="46"/>
      <c r="G2262" s="46"/>
      <c r="H2262" s="98"/>
    </row>
    <row r="2263" spans="1:8" ht="15.75">
      <c r="A2263" s="46"/>
      <c r="B2263" s="46"/>
      <c r="C2263" s="46"/>
      <c r="D2263" s="46"/>
      <c r="E2263" s="98"/>
      <c r="F2263" s="46"/>
      <c r="G2263" s="46"/>
      <c r="H2263" s="98"/>
    </row>
    <row r="2264" spans="1:8" ht="15.75">
      <c r="A2264" s="46"/>
      <c r="B2264" s="46"/>
      <c r="C2264" s="46"/>
      <c r="D2264" s="46"/>
      <c r="E2264" s="98"/>
      <c r="F2264" s="46"/>
      <c r="G2264" s="46"/>
      <c r="H2264" s="98"/>
    </row>
    <row r="2265" spans="1:8" ht="15.75">
      <c r="A2265" s="46"/>
      <c r="B2265" s="46"/>
      <c r="C2265" s="46"/>
      <c r="D2265" s="46"/>
      <c r="E2265" s="98"/>
      <c r="F2265" s="46"/>
      <c r="G2265" s="46"/>
      <c r="H2265" s="98"/>
    </row>
    <row r="2266" spans="1:8" ht="15.75">
      <c r="A2266" s="46"/>
      <c r="B2266" s="46"/>
      <c r="C2266" s="46"/>
      <c r="D2266" s="46"/>
      <c r="E2266" s="98"/>
      <c r="F2266" s="46"/>
      <c r="G2266" s="46"/>
      <c r="H2266" s="98"/>
    </row>
    <row r="2267" spans="1:8" ht="15.75">
      <c r="A2267" s="46"/>
      <c r="B2267" s="46"/>
      <c r="C2267" s="46"/>
      <c r="D2267" s="46"/>
      <c r="E2267" s="98"/>
      <c r="F2267" s="46"/>
      <c r="G2267" s="46"/>
      <c r="H2267" s="98"/>
    </row>
    <row r="2268" spans="1:8" ht="15.75">
      <c r="A2268" s="46"/>
      <c r="B2268" s="46"/>
      <c r="C2268" s="46"/>
      <c r="D2268" s="46"/>
      <c r="E2268" s="98"/>
      <c r="F2268" s="46"/>
      <c r="G2268" s="46"/>
      <c r="H2268" s="98"/>
    </row>
    <row r="2269" spans="1:8" ht="15.75">
      <c r="A2269" s="46"/>
      <c r="B2269" s="46"/>
      <c r="C2269" s="46"/>
      <c r="D2269" s="46"/>
      <c r="E2269" s="98"/>
      <c r="F2269" s="46"/>
      <c r="G2269" s="46"/>
      <c r="H2269" s="98"/>
    </row>
    <row r="2270" spans="1:8" ht="15.75">
      <c r="A2270" s="46"/>
      <c r="B2270" s="46"/>
      <c r="C2270" s="46"/>
      <c r="D2270" s="46"/>
      <c r="E2270" s="98"/>
      <c r="F2270" s="46"/>
      <c r="G2270" s="46"/>
      <c r="H2270" s="98"/>
    </row>
    <row r="2271" spans="1:8" ht="15.75">
      <c r="A2271" s="46"/>
      <c r="B2271" s="46"/>
      <c r="C2271" s="46"/>
      <c r="D2271" s="46"/>
      <c r="E2271" s="98"/>
      <c r="F2271" s="46"/>
      <c r="G2271" s="46"/>
      <c r="H2271" s="98"/>
    </row>
    <row r="2272" spans="1:8" ht="15.75">
      <c r="A2272" s="46"/>
      <c r="B2272" s="46"/>
      <c r="C2272" s="46"/>
      <c r="D2272" s="46"/>
      <c r="E2272" s="98"/>
      <c r="F2272" s="46"/>
      <c r="G2272" s="46"/>
      <c r="H2272" s="98"/>
    </row>
    <row r="2273" spans="1:8" ht="15.75">
      <c r="A2273" s="46"/>
      <c r="B2273" s="46"/>
      <c r="C2273" s="46"/>
      <c r="D2273" s="46"/>
      <c r="E2273" s="98"/>
      <c r="F2273" s="46"/>
      <c r="G2273" s="46"/>
      <c r="H2273" s="98"/>
    </row>
    <row r="2274" spans="1:8" ht="15.75">
      <c r="A2274" s="46"/>
      <c r="B2274" s="46"/>
      <c r="C2274" s="46"/>
      <c r="D2274" s="46"/>
      <c r="E2274" s="98"/>
      <c r="F2274" s="46"/>
      <c r="G2274" s="46"/>
      <c r="H2274" s="98"/>
    </row>
    <row r="2275" spans="1:8" ht="15.75">
      <c r="A2275" s="46"/>
      <c r="B2275" s="46"/>
      <c r="C2275" s="46"/>
      <c r="D2275" s="46"/>
      <c r="E2275" s="98"/>
      <c r="F2275" s="46"/>
      <c r="G2275" s="46"/>
      <c r="H2275" s="98"/>
    </row>
    <row r="2276" spans="1:8" ht="15.75">
      <c r="A2276" s="46"/>
      <c r="B2276" s="46"/>
      <c r="C2276" s="46"/>
      <c r="D2276" s="46"/>
      <c r="E2276" s="98"/>
      <c r="F2276" s="46"/>
      <c r="G2276" s="46"/>
      <c r="H2276" s="98"/>
    </row>
    <row r="2277" spans="1:8" ht="15.75">
      <c r="A2277" s="46"/>
      <c r="B2277" s="46"/>
      <c r="C2277" s="46"/>
      <c r="D2277" s="46"/>
      <c r="E2277" s="98"/>
      <c r="F2277" s="46"/>
      <c r="G2277" s="46"/>
      <c r="H2277" s="98"/>
    </row>
    <row r="2278" spans="1:8" ht="15.75">
      <c r="A2278" s="46"/>
      <c r="B2278" s="46"/>
      <c r="C2278" s="46"/>
      <c r="D2278" s="46"/>
      <c r="E2278" s="98"/>
      <c r="F2278" s="46"/>
      <c r="G2278" s="46"/>
      <c r="H2278" s="98"/>
    </row>
    <row r="2279" spans="1:8" ht="15.75">
      <c r="A2279" s="46"/>
      <c r="B2279" s="46"/>
      <c r="C2279" s="46"/>
      <c r="D2279" s="46"/>
      <c r="E2279" s="98"/>
      <c r="F2279" s="46"/>
      <c r="G2279" s="46"/>
      <c r="H2279" s="98"/>
    </row>
    <row r="2280" spans="1:8" ht="15.75">
      <c r="A2280" s="46"/>
      <c r="B2280" s="46"/>
      <c r="C2280" s="46"/>
      <c r="D2280" s="46"/>
      <c r="E2280" s="98"/>
      <c r="F2280" s="46"/>
      <c r="G2280" s="46"/>
      <c r="H2280" s="98"/>
    </row>
    <row r="2281" spans="1:8" ht="15.75">
      <c r="A2281" s="46"/>
      <c r="B2281" s="46"/>
      <c r="C2281" s="46"/>
      <c r="D2281" s="46"/>
      <c r="E2281" s="98"/>
      <c r="F2281" s="46"/>
      <c r="G2281" s="46"/>
      <c r="H2281" s="98"/>
    </row>
    <row r="2282" spans="1:8" ht="15.75">
      <c r="A2282" s="46"/>
      <c r="B2282" s="46"/>
      <c r="C2282" s="46"/>
      <c r="D2282" s="46"/>
      <c r="E2282" s="98"/>
      <c r="F2282" s="46"/>
      <c r="G2282" s="46"/>
      <c r="H2282" s="98"/>
    </row>
    <row r="2283" spans="1:8" ht="15.75">
      <c r="A2283" s="46"/>
      <c r="B2283" s="46"/>
      <c r="C2283" s="46"/>
      <c r="D2283" s="46"/>
      <c r="E2283" s="98"/>
      <c r="F2283" s="46"/>
      <c r="G2283" s="46"/>
      <c r="H2283" s="98"/>
    </row>
    <row r="2284" spans="1:8" ht="15.75">
      <c r="A2284" s="46"/>
      <c r="B2284" s="46"/>
      <c r="C2284" s="46"/>
      <c r="D2284" s="46"/>
      <c r="E2284" s="98"/>
      <c r="F2284" s="46"/>
      <c r="G2284" s="46"/>
      <c r="H2284" s="98"/>
    </row>
    <row r="2285" spans="1:8" ht="15.75">
      <c r="A2285" s="46"/>
      <c r="B2285" s="46"/>
      <c r="C2285" s="46"/>
      <c r="D2285" s="46"/>
      <c r="E2285" s="98"/>
      <c r="F2285" s="46"/>
      <c r="G2285" s="46"/>
      <c r="H2285" s="98"/>
    </row>
    <row r="2286" spans="1:8" ht="15.75">
      <c r="A2286" s="46"/>
      <c r="B2286" s="46"/>
      <c r="C2286" s="46"/>
      <c r="D2286" s="46"/>
      <c r="E2286" s="98"/>
      <c r="F2286" s="46"/>
      <c r="G2286" s="46"/>
      <c r="H2286" s="98"/>
    </row>
    <row r="2287" spans="1:8" ht="15.75">
      <c r="A2287" s="46"/>
      <c r="B2287" s="46"/>
      <c r="C2287" s="46"/>
      <c r="D2287" s="46"/>
      <c r="E2287" s="98"/>
      <c r="F2287" s="46"/>
      <c r="G2287" s="46"/>
      <c r="H2287" s="98"/>
    </row>
    <row r="2288" spans="1:8" ht="15.75">
      <c r="A2288" s="46"/>
      <c r="B2288" s="46"/>
      <c r="C2288" s="46"/>
      <c r="D2288" s="46"/>
      <c r="E2288" s="98"/>
      <c r="F2288" s="46"/>
      <c r="G2288" s="46"/>
      <c r="H2288" s="98"/>
    </row>
    <row r="2289" spans="1:8" ht="15.75">
      <c r="A2289" s="46"/>
      <c r="B2289" s="46"/>
      <c r="C2289" s="46"/>
      <c r="D2289" s="46"/>
      <c r="E2289" s="98"/>
      <c r="F2289" s="46"/>
      <c r="G2289" s="46"/>
      <c r="H2289" s="98"/>
    </row>
    <row r="2290" spans="1:8" ht="15.75">
      <c r="A2290" s="46"/>
      <c r="B2290" s="46"/>
      <c r="C2290" s="46"/>
      <c r="D2290" s="46"/>
      <c r="E2290" s="98"/>
      <c r="F2290" s="46"/>
      <c r="G2290" s="46"/>
      <c r="H2290" s="98"/>
    </row>
    <row r="2291" spans="1:8" ht="15.75">
      <c r="A2291" s="46"/>
      <c r="B2291" s="46"/>
      <c r="C2291" s="46"/>
      <c r="D2291" s="46"/>
      <c r="E2291" s="98"/>
      <c r="F2291" s="46"/>
      <c r="G2291" s="46"/>
      <c r="H2291" s="98"/>
    </row>
    <row r="2292" spans="1:8" ht="15.75">
      <c r="A2292" s="46"/>
      <c r="B2292" s="46"/>
      <c r="C2292" s="46"/>
      <c r="D2292" s="46"/>
      <c r="E2292" s="98"/>
      <c r="F2292" s="46"/>
      <c r="G2292" s="46"/>
      <c r="H2292" s="98"/>
    </row>
    <row r="2293" spans="1:8" ht="15.75">
      <c r="A2293" s="46"/>
      <c r="B2293" s="46"/>
      <c r="C2293" s="46"/>
      <c r="D2293" s="46"/>
      <c r="E2293" s="98"/>
      <c r="F2293" s="46"/>
      <c r="G2293" s="46"/>
      <c r="H2293" s="98"/>
    </row>
    <row r="2294" spans="1:8" ht="15.75">
      <c r="A2294" s="46"/>
      <c r="B2294" s="46"/>
      <c r="C2294" s="46"/>
      <c r="D2294" s="46"/>
      <c r="E2294" s="98"/>
      <c r="F2294" s="46"/>
      <c r="G2294" s="46"/>
      <c r="H2294" s="98"/>
    </row>
    <row r="2295" spans="1:8" ht="15.75">
      <c r="A2295" s="46"/>
      <c r="B2295" s="46"/>
      <c r="C2295" s="46"/>
      <c r="D2295" s="46"/>
      <c r="E2295" s="98"/>
      <c r="F2295" s="46"/>
      <c r="G2295" s="46"/>
      <c r="H2295" s="98"/>
    </row>
    <row r="2296" spans="1:8" ht="15.75">
      <c r="A2296" s="46"/>
      <c r="B2296" s="46"/>
      <c r="C2296" s="46"/>
      <c r="D2296" s="46"/>
      <c r="E2296" s="98"/>
      <c r="F2296" s="46"/>
      <c r="G2296" s="46"/>
      <c r="H2296" s="98"/>
    </row>
    <row r="2297" spans="1:8" ht="15.75">
      <c r="A2297" s="46"/>
      <c r="B2297" s="46"/>
      <c r="C2297" s="46"/>
      <c r="D2297" s="46"/>
      <c r="E2297" s="98"/>
      <c r="F2297" s="46"/>
      <c r="G2297" s="46"/>
      <c r="H2297" s="98"/>
    </row>
    <row r="2298" spans="1:8" ht="15.75">
      <c r="A2298" s="46"/>
      <c r="B2298" s="46"/>
      <c r="C2298" s="46"/>
      <c r="D2298" s="46"/>
      <c r="E2298" s="98"/>
      <c r="F2298" s="46"/>
      <c r="G2298" s="46"/>
      <c r="H2298" s="98"/>
    </row>
    <row r="2299" spans="1:8" ht="15.75">
      <c r="A2299" s="46"/>
      <c r="B2299" s="46"/>
      <c r="C2299" s="46"/>
      <c r="D2299" s="46"/>
      <c r="E2299" s="98"/>
      <c r="F2299" s="46"/>
      <c r="G2299" s="46"/>
      <c r="H2299" s="98"/>
    </row>
    <row r="2300" spans="1:8" ht="15.75">
      <c r="A2300" s="46"/>
      <c r="B2300" s="46"/>
      <c r="C2300" s="46"/>
      <c r="D2300" s="46"/>
      <c r="E2300" s="98"/>
      <c r="F2300" s="46"/>
      <c r="G2300" s="46"/>
      <c r="H2300" s="98"/>
    </row>
    <row r="2301" spans="1:8" ht="15.75">
      <c r="A2301" s="46"/>
      <c r="B2301" s="46"/>
      <c r="C2301" s="46"/>
      <c r="D2301" s="46"/>
      <c r="E2301" s="98"/>
      <c r="F2301" s="46"/>
      <c r="G2301" s="46"/>
      <c r="H2301" s="98"/>
    </row>
    <row r="2302" spans="1:8" ht="15.75">
      <c r="A2302" s="46"/>
      <c r="B2302" s="46"/>
      <c r="C2302" s="46"/>
      <c r="D2302" s="46"/>
      <c r="E2302" s="98"/>
      <c r="F2302" s="46"/>
      <c r="G2302" s="46"/>
      <c r="H2302" s="98"/>
    </row>
    <row r="2303" spans="1:8" ht="15.75">
      <c r="A2303" s="46"/>
      <c r="B2303" s="46"/>
      <c r="C2303" s="46"/>
      <c r="D2303" s="46"/>
      <c r="E2303" s="98"/>
      <c r="F2303" s="46"/>
      <c r="G2303" s="46"/>
      <c r="H2303" s="98"/>
    </row>
    <row r="2304" spans="1:8" ht="15.75">
      <c r="A2304" s="46"/>
      <c r="B2304" s="46"/>
      <c r="C2304" s="46"/>
      <c r="D2304" s="46"/>
      <c r="E2304" s="98"/>
      <c r="F2304" s="46"/>
      <c r="G2304" s="46"/>
      <c r="H2304" s="98"/>
    </row>
    <row r="2305" spans="1:8" ht="15.75">
      <c r="A2305" s="46"/>
      <c r="B2305" s="46"/>
      <c r="C2305" s="46"/>
      <c r="D2305" s="46"/>
      <c r="E2305" s="98"/>
      <c r="F2305" s="46"/>
      <c r="G2305" s="46"/>
      <c r="H2305" s="98"/>
    </row>
    <row r="2306" spans="1:8" ht="15.75">
      <c r="A2306" s="46"/>
      <c r="B2306" s="46"/>
      <c r="C2306" s="46"/>
      <c r="D2306" s="46"/>
      <c r="E2306" s="98"/>
      <c r="F2306" s="46"/>
      <c r="G2306" s="46"/>
      <c r="H2306" s="98"/>
    </row>
    <row r="2307" spans="1:8" ht="15.75">
      <c r="A2307" s="46"/>
      <c r="B2307" s="46"/>
      <c r="C2307" s="46"/>
      <c r="D2307" s="46"/>
      <c r="E2307" s="98"/>
      <c r="F2307" s="46"/>
      <c r="G2307" s="46"/>
      <c r="H2307" s="98"/>
    </row>
    <row r="2308" spans="1:8" ht="15.75">
      <c r="A2308" s="46"/>
      <c r="B2308" s="46"/>
      <c r="C2308" s="46"/>
      <c r="D2308" s="46"/>
      <c r="E2308" s="98"/>
      <c r="F2308" s="46"/>
      <c r="G2308" s="46"/>
      <c r="H2308" s="98"/>
    </row>
    <row r="2309" spans="1:8" ht="15.75">
      <c r="A2309" s="46"/>
      <c r="B2309" s="46"/>
      <c r="C2309" s="46"/>
      <c r="D2309" s="46"/>
      <c r="E2309" s="98"/>
      <c r="F2309" s="46"/>
      <c r="G2309" s="46"/>
      <c r="H2309" s="98"/>
    </row>
    <row r="2310" spans="1:8" ht="15.75">
      <c r="A2310" s="46"/>
      <c r="B2310" s="46"/>
      <c r="C2310" s="46"/>
      <c r="D2310" s="46"/>
      <c r="E2310" s="98"/>
      <c r="F2310" s="46"/>
      <c r="G2310" s="46"/>
      <c r="H2310" s="98"/>
    </row>
    <row r="2311" spans="1:8" ht="15.75">
      <c r="A2311" s="46"/>
      <c r="B2311" s="46"/>
      <c r="C2311" s="46"/>
      <c r="D2311" s="46"/>
      <c r="E2311" s="98"/>
      <c r="F2311" s="46"/>
      <c r="G2311" s="46"/>
      <c r="H2311" s="98"/>
    </row>
    <row r="2312" spans="1:8" ht="15.75">
      <c r="A2312" s="46"/>
      <c r="B2312" s="46"/>
      <c r="C2312" s="46"/>
      <c r="D2312" s="46"/>
      <c r="E2312" s="98"/>
      <c r="F2312" s="46"/>
      <c r="G2312" s="46"/>
      <c r="H2312" s="98"/>
    </row>
    <row r="2313" spans="1:8" ht="15.75">
      <c r="A2313" s="46"/>
      <c r="B2313" s="46"/>
      <c r="C2313" s="46"/>
      <c r="D2313" s="46"/>
      <c r="E2313" s="98"/>
      <c r="F2313" s="46"/>
      <c r="G2313" s="46"/>
      <c r="H2313" s="98"/>
    </row>
    <row r="2314" spans="1:8" ht="15.75">
      <c r="A2314" s="46"/>
      <c r="B2314" s="46"/>
      <c r="C2314" s="46"/>
      <c r="D2314" s="46"/>
      <c r="E2314" s="98"/>
      <c r="F2314" s="46"/>
      <c r="G2314" s="46"/>
      <c r="H2314" s="98"/>
    </row>
    <row r="2315" spans="1:8" ht="15.75">
      <c r="A2315" s="46"/>
      <c r="B2315" s="46"/>
      <c r="C2315" s="46"/>
      <c r="D2315" s="46"/>
      <c r="E2315" s="98"/>
      <c r="F2315" s="46"/>
      <c r="G2315" s="46"/>
      <c r="H2315" s="98"/>
    </row>
    <row r="2316" spans="1:8" ht="15.75">
      <c r="A2316" s="46"/>
      <c r="B2316" s="46"/>
      <c r="C2316" s="46"/>
      <c r="D2316" s="46"/>
      <c r="E2316" s="98"/>
      <c r="F2316" s="46"/>
      <c r="G2316" s="46"/>
      <c r="H2316" s="98"/>
    </row>
    <row r="2317" spans="1:8" ht="15.75">
      <c r="A2317" s="46"/>
      <c r="B2317" s="46"/>
      <c r="C2317" s="46"/>
      <c r="D2317" s="46"/>
      <c r="E2317" s="98"/>
      <c r="F2317" s="46"/>
      <c r="G2317" s="46"/>
      <c r="H2317" s="98"/>
    </row>
    <row r="2318" spans="1:8" ht="15.75">
      <c r="A2318" s="46"/>
      <c r="B2318" s="46"/>
      <c r="C2318" s="46"/>
      <c r="D2318" s="46"/>
      <c r="E2318" s="98"/>
      <c r="F2318" s="46"/>
      <c r="G2318" s="46"/>
      <c r="H2318" s="98"/>
    </row>
    <row r="2319" spans="1:8" ht="15.75">
      <c r="A2319" s="46"/>
      <c r="B2319" s="46"/>
      <c r="C2319" s="46"/>
      <c r="D2319" s="46"/>
      <c r="E2319" s="98"/>
      <c r="F2319" s="46"/>
      <c r="G2319" s="46"/>
      <c r="H2319" s="98"/>
    </row>
    <row r="2320" spans="1:8" ht="15.75">
      <c r="A2320" s="46"/>
      <c r="B2320" s="46"/>
      <c r="C2320" s="46"/>
      <c r="D2320" s="46"/>
      <c r="E2320" s="98"/>
      <c r="F2320" s="46"/>
      <c r="G2320" s="46"/>
      <c r="H2320" s="98"/>
    </row>
    <row r="2321" spans="1:8" ht="15.75">
      <c r="A2321" s="46"/>
      <c r="B2321" s="46"/>
      <c r="C2321" s="46"/>
      <c r="D2321" s="46"/>
      <c r="E2321" s="98"/>
      <c r="F2321" s="46"/>
      <c r="G2321" s="46"/>
      <c r="H2321" s="98"/>
    </row>
    <row r="2322" spans="1:8" ht="15.75">
      <c r="A2322" s="46"/>
      <c r="B2322" s="46"/>
      <c r="C2322" s="46"/>
      <c r="D2322" s="46"/>
      <c r="E2322" s="98"/>
      <c r="F2322" s="46"/>
      <c r="G2322" s="46"/>
      <c r="H2322" s="98"/>
    </row>
    <row r="2323" spans="1:8" ht="15.75">
      <c r="A2323" s="46"/>
      <c r="B2323" s="46"/>
      <c r="C2323" s="46"/>
      <c r="D2323" s="46"/>
      <c r="E2323" s="98"/>
      <c r="F2323" s="46"/>
      <c r="G2323" s="46"/>
      <c r="H2323" s="98"/>
    </row>
    <row r="2324" spans="1:8" ht="15.75">
      <c r="A2324" s="46"/>
      <c r="B2324" s="46"/>
      <c r="C2324" s="46"/>
      <c r="D2324" s="46"/>
      <c r="E2324" s="98"/>
      <c r="F2324" s="46"/>
      <c r="G2324" s="46"/>
      <c r="H2324" s="98"/>
    </row>
    <row r="2325" spans="1:8" ht="15.75">
      <c r="A2325" s="46"/>
      <c r="B2325" s="46"/>
      <c r="C2325" s="46"/>
      <c r="D2325" s="46"/>
      <c r="E2325" s="98"/>
      <c r="F2325" s="46"/>
      <c r="G2325" s="46"/>
      <c r="H2325" s="98"/>
    </row>
    <row r="2326" spans="1:8" ht="15.75">
      <c r="A2326" s="46"/>
      <c r="B2326" s="46"/>
      <c r="C2326" s="46"/>
      <c r="D2326" s="46"/>
      <c r="E2326" s="98"/>
      <c r="F2326" s="46"/>
      <c r="G2326" s="46"/>
      <c r="H2326" s="98"/>
    </row>
    <row r="2327" spans="1:8" ht="15.75">
      <c r="A2327" s="46"/>
      <c r="B2327" s="46"/>
      <c r="C2327" s="46"/>
      <c r="D2327" s="46"/>
      <c r="E2327" s="98"/>
      <c r="F2327" s="46"/>
      <c r="G2327" s="46"/>
      <c r="H2327" s="98"/>
    </row>
    <row r="2328" spans="1:8" ht="15.75">
      <c r="A2328" s="46"/>
      <c r="B2328" s="46"/>
      <c r="C2328" s="46"/>
      <c r="D2328" s="46"/>
      <c r="E2328" s="98"/>
      <c r="F2328" s="46"/>
      <c r="G2328" s="46"/>
      <c r="H2328" s="98"/>
    </row>
    <row r="2329" spans="1:8" ht="15.75">
      <c r="A2329" s="46"/>
      <c r="B2329" s="46"/>
      <c r="C2329" s="46"/>
      <c r="D2329" s="46"/>
      <c r="E2329" s="98"/>
      <c r="F2329" s="46"/>
      <c r="G2329" s="46"/>
      <c r="H2329" s="98"/>
    </row>
    <row r="2330" spans="1:8" ht="15.75">
      <c r="A2330" s="46"/>
      <c r="B2330" s="46"/>
      <c r="C2330" s="46"/>
      <c r="D2330" s="46"/>
      <c r="E2330" s="98"/>
      <c r="F2330" s="46"/>
      <c r="G2330" s="46"/>
      <c r="H2330" s="98"/>
    </row>
    <row r="2331" spans="1:8" ht="15.75">
      <c r="A2331" s="46"/>
      <c r="B2331" s="46"/>
      <c r="C2331" s="46"/>
      <c r="D2331" s="46"/>
      <c r="E2331" s="98"/>
      <c r="F2331" s="46"/>
      <c r="G2331" s="46"/>
      <c r="H2331" s="98"/>
    </row>
    <row r="2332" spans="1:8" ht="15.75">
      <c r="A2332" s="46"/>
      <c r="B2332" s="46"/>
      <c r="C2332" s="46"/>
      <c r="D2332" s="46"/>
      <c r="E2332" s="98"/>
      <c r="F2332" s="46"/>
      <c r="G2332" s="46"/>
      <c r="H2332" s="98"/>
    </row>
    <row r="2333" spans="1:8" ht="15.75">
      <c r="A2333" s="46"/>
      <c r="B2333" s="46"/>
      <c r="C2333" s="46"/>
      <c r="D2333" s="46"/>
      <c r="E2333" s="98"/>
      <c r="F2333" s="46"/>
      <c r="G2333" s="46"/>
      <c r="H2333" s="98"/>
    </row>
    <row r="2334" spans="1:8" ht="15.75">
      <c r="A2334" s="46"/>
      <c r="B2334" s="46"/>
      <c r="C2334" s="46"/>
      <c r="D2334" s="46"/>
      <c r="E2334" s="98"/>
      <c r="F2334" s="46"/>
      <c r="G2334" s="46"/>
      <c r="H2334" s="98"/>
    </row>
    <row r="2335" spans="1:8" ht="15.75">
      <c r="A2335" s="46"/>
      <c r="B2335" s="46"/>
      <c r="C2335" s="46"/>
      <c r="D2335" s="46"/>
      <c r="E2335" s="98"/>
      <c r="F2335" s="46"/>
      <c r="G2335" s="46"/>
      <c r="H2335" s="98"/>
    </row>
    <row r="2336" spans="1:8" ht="15.75">
      <c r="A2336" s="46"/>
      <c r="B2336" s="46"/>
      <c r="C2336" s="46"/>
      <c r="D2336" s="46"/>
      <c r="E2336" s="98"/>
      <c r="F2336" s="46"/>
      <c r="G2336" s="46"/>
      <c r="H2336" s="98"/>
    </row>
    <row r="2337" spans="1:8" ht="15.75">
      <c r="A2337" s="46"/>
      <c r="B2337" s="46"/>
      <c r="C2337" s="46"/>
      <c r="D2337" s="46"/>
      <c r="E2337" s="98"/>
      <c r="F2337" s="46"/>
      <c r="G2337" s="46"/>
      <c r="H2337" s="98"/>
    </row>
    <row r="2338" spans="1:8" ht="15.75">
      <c r="A2338" s="46"/>
      <c r="B2338" s="46"/>
      <c r="C2338" s="46"/>
      <c r="D2338" s="46"/>
      <c r="E2338" s="98"/>
      <c r="F2338" s="46"/>
      <c r="G2338" s="46"/>
      <c r="H2338" s="98"/>
    </row>
    <row r="2339" spans="1:8" ht="15.75">
      <c r="A2339" s="46"/>
      <c r="B2339" s="46"/>
      <c r="C2339" s="46"/>
      <c r="D2339" s="46"/>
      <c r="E2339" s="98"/>
      <c r="F2339" s="46"/>
      <c r="G2339" s="46"/>
      <c r="H2339" s="98"/>
    </row>
    <row r="2340" spans="1:8" ht="15.75">
      <c r="A2340" s="46"/>
      <c r="B2340" s="46"/>
      <c r="C2340" s="46"/>
      <c r="D2340" s="46"/>
      <c r="E2340" s="98"/>
      <c r="F2340" s="46"/>
      <c r="G2340" s="46"/>
      <c r="H2340" s="98"/>
    </row>
    <row r="2341" spans="1:8" ht="15.75">
      <c r="A2341" s="46"/>
      <c r="B2341" s="46"/>
      <c r="C2341" s="46"/>
      <c r="D2341" s="46"/>
      <c r="E2341" s="98"/>
      <c r="F2341" s="46"/>
      <c r="G2341" s="46"/>
      <c r="H2341" s="98"/>
    </row>
    <row r="2342" spans="1:8" ht="15.75">
      <c r="A2342" s="46"/>
      <c r="B2342" s="46"/>
      <c r="C2342" s="46"/>
      <c r="D2342" s="46"/>
      <c r="E2342" s="98"/>
      <c r="F2342" s="46"/>
      <c r="G2342" s="46"/>
      <c r="H2342" s="98"/>
    </row>
    <row r="2343" spans="1:8" ht="15.75">
      <c r="A2343" s="46"/>
      <c r="B2343" s="46"/>
      <c r="C2343" s="46"/>
      <c r="D2343" s="46"/>
      <c r="E2343" s="98"/>
      <c r="F2343" s="46"/>
      <c r="G2343" s="46"/>
      <c r="H2343" s="98"/>
    </row>
    <row r="2344" spans="1:8" ht="15.75">
      <c r="A2344" s="46"/>
      <c r="B2344" s="46"/>
      <c r="C2344" s="46"/>
      <c r="D2344" s="46"/>
      <c r="E2344" s="98"/>
      <c r="F2344" s="46"/>
      <c r="G2344" s="46"/>
      <c r="H2344" s="98"/>
    </row>
    <row r="2345" spans="1:8" ht="15.75">
      <c r="A2345" s="46"/>
      <c r="B2345" s="46"/>
      <c r="C2345" s="46"/>
      <c r="D2345" s="46"/>
      <c r="E2345" s="98"/>
      <c r="F2345" s="46"/>
      <c r="G2345" s="46"/>
      <c r="H2345" s="98"/>
    </row>
    <row r="2346" spans="1:8" ht="15.75">
      <c r="A2346" s="46"/>
      <c r="B2346" s="46"/>
      <c r="C2346" s="46"/>
      <c r="D2346" s="46"/>
      <c r="E2346" s="98"/>
      <c r="F2346" s="46"/>
      <c r="G2346" s="46"/>
      <c r="H2346" s="98"/>
    </row>
    <row r="2347" spans="1:8" ht="15.75">
      <c r="A2347" s="46"/>
      <c r="B2347" s="46"/>
      <c r="C2347" s="46"/>
      <c r="D2347" s="46"/>
      <c r="E2347" s="98"/>
      <c r="F2347" s="46"/>
      <c r="G2347" s="46"/>
      <c r="H2347" s="98"/>
    </row>
    <row r="2348" spans="1:8" ht="15.75">
      <c r="A2348" s="46"/>
      <c r="B2348" s="46"/>
      <c r="C2348" s="46"/>
      <c r="D2348" s="46"/>
      <c r="E2348" s="98"/>
      <c r="F2348" s="46"/>
      <c r="G2348" s="46"/>
      <c r="H2348" s="98"/>
    </row>
    <row r="2349" spans="1:8" ht="15.75">
      <c r="A2349" s="46"/>
      <c r="B2349" s="46"/>
      <c r="C2349" s="46"/>
      <c r="D2349" s="46"/>
      <c r="E2349" s="98"/>
      <c r="F2349" s="46"/>
      <c r="G2349" s="46"/>
      <c r="H2349" s="98"/>
    </row>
    <row r="2350" spans="1:8" ht="15.75">
      <c r="A2350" s="46"/>
      <c r="B2350" s="46"/>
      <c r="C2350" s="46"/>
      <c r="D2350" s="46"/>
      <c r="E2350" s="98"/>
      <c r="F2350" s="46"/>
      <c r="G2350" s="46"/>
      <c r="H2350" s="98"/>
    </row>
    <row r="2351" spans="1:8" ht="15.75">
      <c r="A2351" s="46"/>
      <c r="B2351" s="46"/>
      <c r="C2351" s="46"/>
      <c r="D2351" s="46"/>
      <c r="E2351" s="98"/>
      <c r="F2351" s="46"/>
      <c r="G2351" s="46"/>
      <c r="H2351" s="98"/>
    </row>
    <row r="2352" spans="1:8" ht="15.75">
      <c r="A2352" s="46"/>
      <c r="B2352" s="46"/>
      <c r="C2352" s="46"/>
      <c r="D2352" s="46"/>
      <c r="E2352" s="98"/>
      <c r="F2352" s="46"/>
      <c r="G2352" s="46"/>
      <c r="H2352" s="98"/>
    </row>
    <row r="2353" spans="1:8" ht="15.75">
      <c r="A2353" s="46"/>
      <c r="B2353" s="46"/>
      <c r="C2353" s="46"/>
      <c r="D2353" s="46"/>
      <c r="E2353" s="98"/>
      <c r="F2353" s="46"/>
      <c r="G2353" s="46"/>
      <c r="H2353" s="98"/>
    </row>
    <row r="2354" spans="1:8" ht="15.75">
      <c r="A2354" s="46"/>
      <c r="B2354" s="46"/>
      <c r="C2354" s="46"/>
      <c r="D2354" s="46"/>
      <c r="E2354" s="98"/>
      <c r="F2354" s="46"/>
      <c r="G2354" s="46"/>
      <c r="H2354" s="98"/>
    </row>
    <row r="2355" spans="1:8" ht="15.75">
      <c r="A2355" s="46"/>
      <c r="B2355" s="46"/>
      <c r="C2355" s="46"/>
      <c r="D2355" s="46"/>
      <c r="E2355" s="98"/>
      <c r="F2355" s="46"/>
      <c r="G2355" s="46"/>
      <c r="H2355" s="98"/>
    </row>
    <row r="2356" spans="1:8" ht="15.75">
      <c r="A2356" s="46"/>
      <c r="B2356" s="46"/>
      <c r="C2356" s="46"/>
      <c r="D2356" s="46"/>
      <c r="E2356" s="98"/>
      <c r="F2356" s="46"/>
      <c r="G2356" s="46"/>
      <c r="H2356" s="98"/>
    </row>
    <row r="2357" spans="1:8" ht="15.75">
      <c r="A2357" s="46"/>
      <c r="B2357" s="46"/>
      <c r="C2357" s="46"/>
      <c r="D2357" s="46"/>
      <c r="E2357" s="98"/>
      <c r="F2357" s="46"/>
      <c r="G2357" s="46"/>
      <c r="H2357" s="98"/>
    </row>
    <row r="2358" spans="1:8" ht="15.75">
      <c r="A2358" s="46"/>
      <c r="B2358" s="46"/>
      <c r="C2358" s="46"/>
      <c r="D2358" s="46"/>
      <c r="E2358" s="98"/>
      <c r="F2358" s="46"/>
      <c r="G2358" s="46"/>
      <c r="H2358" s="98"/>
    </row>
    <row r="2359" spans="1:8" ht="15.75">
      <c r="A2359" s="46"/>
      <c r="B2359" s="46"/>
      <c r="C2359" s="46"/>
      <c r="D2359" s="46"/>
      <c r="E2359" s="98"/>
      <c r="F2359" s="46"/>
      <c r="G2359" s="46"/>
      <c r="H2359" s="98"/>
    </row>
    <row r="2360" spans="1:8" ht="15.75">
      <c r="A2360" s="46"/>
      <c r="B2360" s="46"/>
      <c r="C2360" s="46"/>
      <c r="D2360" s="46"/>
      <c r="E2360" s="98"/>
      <c r="F2360" s="46"/>
      <c r="G2360" s="46"/>
      <c r="H2360" s="98"/>
    </row>
    <row r="2361" spans="1:8" ht="15.75">
      <c r="A2361" s="46"/>
      <c r="B2361" s="46"/>
      <c r="C2361" s="46"/>
      <c r="D2361" s="46"/>
      <c r="E2361" s="98"/>
      <c r="F2361" s="46"/>
      <c r="G2361" s="46"/>
      <c r="H2361" s="98"/>
    </row>
    <row r="2362" spans="1:8" ht="15.75">
      <c r="A2362" s="46"/>
      <c r="B2362" s="46"/>
      <c r="C2362" s="46"/>
      <c r="D2362" s="46"/>
      <c r="E2362" s="98"/>
      <c r="F2362" s="46"/>
      <c r="G2362" s="46"/>
      <c r="H2362" s="98"/>
    </row>
    <row r="2363" spans="1:8" ht="15.75">
      <c r="A2363" s="46"/>
      <c r="B2363" s="46"/>
      <c r="C2363" s="46"/>
      <c r="D2363" s="46"/>
      <c r="E2363" s="98"/>
      <c r="F2363" s="46"/>
      <c r="G2363" s="46"/>
      <c r="H2363" s="98"/>
    </row>
    <row r="2364" spans="1:8" ht="15.75">
      <c r="A2364" s="46"/>
      <c r="B2364" s="46"/>
      <c r="C2364" s="46"/>
      <c r="D2364" s="46"/>
      <c r="E2364" s="98"/>
      <c r="F2364" s="46"/>
      <c r="G2364" s="46"/>
      <c r="H2364" s="98"/>
    </row>
    <row r="2365" spans="1:8" ht="15.75">
      <c r="A2365" s="46"/>
      <c r="B2365" s="46"/>
      <c r="C2365" s="46"/>
      <c r="D2365" s="46"/>
      <c r="E2365" s="98"/>
      <c r="F2365" s="46"/>
      <c r="G2365" s="46"/>
      <c r="H2365" s="98"/>
    </row>
    <row r="2366" spans="1:8" ht="15.75">
      <c r="A2366" s="46"/>
      <c r="B2366" s="46"/>
      <c r="C2366" s="46"/>
      <c r="D2366" s="46"/>
      <c r="E2366" s="98"/>
      <c r="F2366" s="46"/>
      <c r="G2366" s="46"/>
      <c r="H2366" s="98"/>
    </row>
    <row r="2367" spans="1:8" ht="15.75">
      <c r="A2367" s="46"/>
      <c r="B2367" s="46"/>
      <c r="C2367" s="46"/>
      <c r="D2367" s="46"/>
      <c r="E2367" s="98"/>
      <c r="F2367" s="46"/>
      <c r="G2367" s="46"/>
      <c r="H2367" s="98"/>
    </row>
    <row r="2368" spans="1:8" ht="15.75">
      <c r="A2368" s="46"/>
      <c r="B2368" s="46"/>
      <c r="C2368" s="46"/>
      <c r="D2368" s="46"/>
      <c r="E2368" s="98"/>
      <c r="F2368" s="46"/>
      <c r="G2368" s="46"/>
      <c r="H2368" s="98"/>
    </row>
    <row r="2369" spans="1:8" ht="15.75">
      <c r="A2369" s="46"/>
      <c r="B2369" s="46"/>
      <c r="C2369" s="46"/>
      <c r="D2369" s="46"/>
      <c r="E2369" s="98"/>
      <c r="F2369" s="46"/>
      <c r="G2369" s="46"/>
      <c r="H2369" s="98"/>
    </row>
    <row r="2370" spans="1:8" ht="15.75">
      <c r="A2370" s="46"/>
      <c r="B2370" s="46"/>
      <c r="C2370" s="46"/>
      <c r="D2370" s="46"/>
      <c r="E2370" s="98"/>
      <c r="F2370" s="46"/>
      <c r="G2370" s="46"/>
      <c r="H2370" s="98"/>
    </row>
    <row r="2371" spans="1:8" ht="15.75">
      <c r="A2371" s="46"/>
      <c r="B2371" s="46"/>
      <c r="C2371" s="46"/>
      <c r="D2371" s="46"/>
      <c r="E2371" s="98"/>
      <c r="F2371" s="46"/>
      <c r="G2371" s="46"/>
      <c r="H2371" s="98"/>
    </row>
    <row r="2372" spans="1:8" ht="15.75">
      <c r="A2372" s="46"/>
      <c r="B2372" s="46"/>
      <c r="C2372" s="46"/>
      <c r="D2372" s="46"/>
      <c r="E2372" s="98"/>
      <c r="F2372" s="46"/>
      <c r="G2372" s="46"/>
      <c r="H2372" s="98"/>
    </row>
    <row r="2373" spans="1:8" ht="15.75">
      <c r="A2373" s="46"/>
      <c r="B2373" s="46"/>
      <c r="C2373" s="46"/>
      <c r="D2373" s="46"/>
      <c r="E2373" s="98"/>
      <c r="F2373" s="46"/>
      <c r="G2373" s="46"/>
      <c r="H2373" s="98"/>
    </row>
    <row r="2374" spans="1:8" ht="15.75">
      <c r="A2374" s="46"/>
      <c r="B2374" s="46"/>
      <c r="C2374" s="46"/>
      <c r="D2374" s="46"/>
      <c r="E2374" s="98"/>
      <c r="F2374" s="46"/>
      <c r="G2374" s="46"/>
      <c r="H2374" s="98"/>
    </row>
    <row r="2375" spans="1:8" ht="15.75">
      <c r="A2375" s="46"/>
      <c r="B2375" s="46"/>
      <c r="C2375" s="46"/>
      <c r="D2375" s="46"/>
      <c r="E2375" s="98"/>
      <c r="F2375" s="46"/>
      <c r="G2375" s="46"/>
      <c r="H2375" s="98"/>
    </row>
    <row r="2376" spans="1:8" ht="15.75">
      <c r="A2376" s="46"/>
      <c r="B2376" s="46"/>
      <c r="C2376" s="46"/>
      <c r="D2376" s="46"/>
      <c r="E2376" s="98"/>
      <c r="F2376" s="46"/>
      <c r="G2376" s="46"/>
      <c r="H2376" s="98"/>
    </row>
    <row r="2377" spans="1:8" ht="15.75">
      <c r="A2377" s="46"/>
      <c r="B2377" s="46"/>
      <c r="C2377" s="46"/>
      <c r="D2377" s="46"/>
      <c r="E2377" s="98"/>
      <c r="F2377" s="46"/>
      <c r="G2377" s="46"/>
      <c r="H2377" s="98"/>
    </row>
    <row r="2378" spans="1:8" ht="15.75">
      <c r="A2378" s="46"/>
      <c r="B2378" s="46"/>
      <c r="C2378" s="46"/>
      <c r="D2378" s="46"/>
      <c r="E2378" s="98"/>
      <c r="F2378" s="46"/>
      <c r="G2378" s="46"/>
      <c r="H2378" s="98"/>
    </row>
    <row r="2379" spans="1:8" ht="15.75">
      <c r="A2379" s="46"/>
      <c r="B2379" s="46"/>
      <c r="C2379" s="46"/>
      <c r="D2379" s="46"/>
      <c r="E2379" s="98"/>
      <c r="F2379" s="46"/>
      <c r="G2379" s="46"/>
      <c r="H2379" s="98"/>
    </row>
    <row r="2380" spans="1:8" ht="15.75">
      <c r="A2380" s="46"/>
      <c r="B2380" s="46"/>
      <c r="C2380" s="46"/>
      <c r="D2380" s="46"/>
      <c r="E2380" s="98"/>
      <c r="F2380" s="46"/>
      <c r="G2380" s="46"/>
      <c r="H2380" s="98"/>
    </row>
    <row r="2381" spans="1:8" ht="15.75">
      <c r="A2381" s="46"/>
      <c r="B2381" s="46"/>
      <c r="C2381" s="46"/>
      <c r="D2381" s="46"/>
      <c r="E2381" s="98"/>
      <c r="F2381" s="46"/>
      <c r="G2381" s="46"/>
      <c r="H2381" s="98"/>
    </row>
    <row r="2382" spans="1:8" ht="15.75">
      <c r="A2382" s="46"/>
      <c r="B2382" s="46"/>
      <c r="C2382" s="46"/>
      <c r="D2382" s="46"/>
      <c r="E2382" s="98"/>
      <c r="F2382" s="46"/>
      <c r="G2382" s="46"/>
      <c r="H2382" s="98"/>
    </row>
    <row r="2383" spans="1:8" ht="15.75">
      <c r="A2383" s="46"/>
      <c r="B2383" s="46"/>
      <c r="C2383" s="46"/>
      <c r="D2383" s="46"/>
      <c r="E2383" s="98"/>
      <c r="F2383" s="46"/>
      <c r="G2383" s="46"/>
      <c r="H2383" s="98"/>
    </row>
    <row r="2384" spans="1:8" ht="15.75">
      <c r="A2384" s="46"/>
      <c r="B2384" s="46"/>
      <c r="C2384" s="46"/>
      <c r="D2384" s="46"/>
      <c r="E2384" s="98"/>
      <c r="F2384" s="46"/>
      <c r="G2384" s="46"/>
      <c r="H2384" s="98"/>
    </row>
    <row r="2385" spans="1:8" ht="15.75">
      <c r="A2385" s="46"/>
      <c r="B2385" s="46"/>
      <c r="C2385" s="46"/>
      <c r="D2385" s="46"/>
      <c r="E2385" s="98"/>
      <c r="F2385" s="46"/>
      <c r="G2385" s="46"/>
      <c r="H2385" s="98"/>
    </row>
    <row r="2386" spans="1:8" ht="15.75">
      <c r="A2386" s="46"/>
      <c r="B2386" s="46"/>
      <c r="C2386" s="46"/>
      <c r="D2386" s="46"/>
      <c r="E2386" s="98"/>
      <c r="F2386" s="46"/>
      <c r="G2386" s="46"/>
      <c r="H2386" s="98"/>
    </row>
    <row r="2387" spans="1:8" ht="15.75">
      <c r="A2387" s="46"/>
      <c r="B2387" s="46"/>
      <c r="C2387" s="46"/>
      <c r="D2387" s="46"/>
      <c r="E2387" s="98"/>
      <c r="F2387" s="46"/>
      <c r="G2387" s="46"/>
      <c r="H2387" s="98"/>
    </row>
    <row r="2388" spans="1:8" ht="15.75">
      <c r="A2388" s="46"/>
      <c r="B2388" s="46"/>
      <c r="C2388" s="46"/>
      <c r="D2388" s="46"/>
      <c r="E2388" s="98"/>
      <c r="F2388" s="46"/>
      <c r="G2388" s="46"/>
      <c r="H2388" s="98"/>
    </row>
    <row r="2389" spans="1:8" ht="15.75">
      <c r="A2389" s="46"/>
      <c r="B2389" s="46"/>
      <c r="C2389" s="46"/>
      <c r="D2389" s="46"/>
      <c r="E2389" s="98"/>
      <c r="F2389" s="46"/>
      <c r="G2389" s="46"/>
      <c r="H2389" s="98"/>
    </row>
    <row r="2390" spans="1:8" ht="15.75">
      <c r="A2390" s="46"/>
      <c r="B2390" s="46"/>
      <c r="C2390" s="46"/>
      <c r="D2390" s="46"/>
      <c r="E2390" s="98"/>
      <c r="F2390" s="46"/>
      <c r="G2390" s="46"/>
      <c r="H2390" s="98"/>
    </row>
    <row r="2391" spans="1:8" ht="15.75">
      <c r="A2391" s="46"/>
      <c r="B2391" s="46"/>
      <c r="C2391" s="46"/>
      <c r="D2391" s="46"/>
      <c r="E2391" s="98"/>
      <c r="F2391" s="46"/>
      <c r="G2391" s="46"/>
      <c r="H2391" s="98"/>
    </row>
    <row r="2392" spans="1:8" ht="15.75">
      <c r="A2392" s="46"/>
      <c r="B2392" s="46"/>
      <c r="C2392" s="46"/>
      <c r="D2392" s="46"/>
      <c r="E2392" s="98"/>
      <c r="F2392" s="46"/>
      <c r="G2392" s="46"/>
      <c r="H2392" s="98"/>
    </row>
    <row r="2393" spans="1:8" ht="15.75">
      <c r="A2393" s="46"/>
      <c r="B2393" s="46"/>
      <c r="C2393" s="46"/>
      <c r="D2393" s="46"/>
      <c r="E2393" s="98"/>
      <c r="F2393" s="46"/>
      <c r="G2393" s="46"/>
      <c r="H2393" s="98"/>
    </row>
    <row r="2394" spans="1:8" ht="15.75">
      <c r="A2394" s="46"/>
      <c r="B2394" s="46"/>
      <c r="C2394" s="46"/>
      <c r="D2394" s="46"/>
      <c r="E2394" s="98"/>
      <c r="F2394" s="46"/>
      <c r="G2394" s="46"/>
      <c r="H2394" s="98"/>
    </row>
    <row r="2395" spans="1:8" ht="15.75">
      <c r="A2395" s="46"/>
      <c r="B2395" s="46"/>
      <c r="C2395" s="46"/>
      <c r="D2395" s="46"/>
      <c r="E2395" s="98"/>
      <c r="F2395" s="46"/>
      <c r="G2395" s="46"/>
      <c r="H2395" s="98"/>
    </row>
    <row r="2396" spans="1:8" ht="15.75">
      <c r="A2396" s="46"/>
      <c r="B2396" s="46"/>
      <c r="C2396" s="46"/>
      <c r="D2396" s="46"/>
      <c r="E2396" s="98"/>
      <c r="F2396" s="46"/>
      <c r="G2396" s="46"/>
      <c r="H2396" s="98"/>
    </row>
    <row r="2397" spans="1:8" ht="15.75">
      <c r="A2397" s="46"/>
      <c r="B2397" s="46"/>
      <c r="C2397" s="46"/>
      <c r="D2397" s="46"/>
      <c r="E2397" s="98"/>
      <c r="F2397" s="46"/>
      <c r="G2397" s="46"/>
      <c r="H2397" s="98"/>
    </row>
    <row r="2398" spans="1:8" ht="15.75">
      <c r="A2398" s="46"/>
      <c r="B2398" s="46"/>
      <c r="C2398" s="46"/>
      <c r="D2398" s="46"/>
      <c r="E2398" s="98"/>
      <c r="F2398" s="46"/>
      <c r="G2398" s="46"/>
      <c r="H2398" s="98"/>
    </row>
    <row r="2399" spans="1:8" ht="15.75">
      <c r="A2399" s="46"/>
      <c r="B2399" s="46"/>
      <c r="C2399" s="46"/>
      <c r="D2399" s="46"/>
      <c r="E2399" s="98"/>
      <c r="F2399" s="46"/>
      <c r="G2399" s="46"/>
      <c r="H2399" s="98"/>
    </row>
    <row r="2400" spans="1:8" ht="15.75">
      <c r="A2400" s="46"/>
      <c r="B2400" s="46"/>
      <c r="C2400" s="46"/>
      <c r="D2400" s="46"/>
      <c r="E2400" s="98"/>
      <c r="F2400" s="46"/>
      <c r="G2400" s="46"/>
      <c r="H2400" s="98"/>
    </row>
    <row r="2401" spans="1:8" ht="15.75">
      <c r="A2401" s="46"/>
      <c r="B2401" s="46"/>
      <c r="C2401" s="46"/>
      <c r="D2401" s="46"/>
      <c r="E2401" s="98"/>
      <c r="F2401" s="46"/>
      <c r="G2401" s="46"/>
      <c r="H2401" s="98"/>
    </row>
    <row r="2402" spans="1:8" ht="15.75">
      <c r="A2402" s="46"/>
      <c r="B2402" s="46"/>
      <c r="C2402" s="46"/>
      <c r="D2402" s="46"/>
      <c r="E2402" s="98"/>
      <c r="F2402" s="46"/>
      <c r="G2402" s="46"/>
      <c r="H2402" s="98"/>
    </row>
    <row r="2403" spans="1:8" ht="15.75">
      <c r="A2403" s="46"/>
      <c r="B2403" s="46"/>
      <c r="C2403" s="46"/>
      <c r="D2403" s="46"/>
      <c r="E2403" s="98"/>
      <c r="F2403" s="46"/>
      <c r="G2403" s="46"/>
      <c r="H2403" s="98"/>
    </row>
    <row r="2404" spans="1:8" ht="15.75">
      <c r="A2404" s="46"/>
      <c r="B2404" s="46"/>
      <c r="C2404" s="46"/>
      <c r="D2404" s="46"/>
      <c r="E2404" s="98"/>
      <c r="F2404" s="46"/>
      <c r="G2404" s="46"/>
      <c r="H2404" s="98"/>
    </row>
    <row r="2405" spans="1:8" ht="15.75">
      <c r="A2405" s="46"/>
      <c r="B2405" s="46"/>
      <c r="C2405" s="46"/>
      <c r="D2405" s="46"/>
      <c r="E2405" s="98"/>
      <c r="F2405" s="46"/>
      <c r="G2405" s="46"/>
      <c r="H2405" s="98"/>
    </row>
    <row r="2406" spans="1:8" ht="15.75">
      <c r="A2406" s="46"/>
      <c r="B2406" s="46"/>
      <c r="C2406" s="46"/>
      <c r="D2406" s="46"/>
      <c r="E2406" s="98"/>
      <c r="F2406" s="46"/>
      <c r="G2406" s="46"/>
      <c r="H2406" s="98"/>
    </row>
    <row r="2407" spans="1:8" ht="15.75">
      <c r="A2407" s="46"/>
      <c r="B2407" s="46"/>
      <c r="C2407" s="46"/>
      <c r="D2407" s="46"/>
      <c r="E2407" s="98"/>
      <c r="F2407" s="46"/>
      <c r="G2407" s="46"/>
      <c r="H2407" s="98"/>
    </row>
    <row r="2408" spans="1:8" ht="15.75">
      <c r="A2408" s="46"/>
      <c r="B2408" s="46"/>
      <c r="C2408" s="46"/>
      <c r="D2408" s="46"/>
      <c r="E2408" s="98"/>
      <c r="F2408" s="46"/>
      <c r="G2408" s="46"/>
      <c r="H2408" s="98"/>
    </row>
    <row r="2409" spans="1:8" ht="15.75">
      <c r="A2409" s="46"/>
      <c r="B2409" s="46"/>
      <c r="C2409" s="46"/>
      <c r="D2409" s="46"/>
      <c r="E2409" s="98"/>
      <c r="F2409" s="46"/>
      <c r="G2409" s="46"/>
      <c r="H2409" s="98"/>
    </row>
    <row r="2410" spans="1:8" ht="15.75">
      <c r="A2410" s="46"/>
      <c r="B2410" s="46"/>
      <c r="C2410" s="46"/>
      <c r="D2410" s="46"/>
      <c r="E2410" s="98"/>
      <c r="F2410" s="46"/>
      <c r="G2410" s="46"/>
      <c r="H2410" s="98"/>
    </row>
    <row r="2411" spans="1:8" ht="15.75">
      <c r="A2411" s="46"/>
      <c r="B2411" s="46"/>
      <c r="C2411" s="46"/>
      <c r="D2411" s="46"/>
      <c r="E2411" s="98"/>
      <c r="F2411" s="46"/>
      <c r="G2411" s="46"/>
      <c r="H2411" s="98"/>
    </row>
    <row r="2412" spans="1:8" ht="15.75">
      <c r="A2412" s="46"/>
      <c r="B2412" s="46"/>
      <c r="C2412" s="46"/>
      <c r="D2412" s="46"/>
      <c r="E2412" s="98"/>
      <c r="F2412" s="46"/>
      <c r="G2412" s="46"/>
      <c r="H2412" s="98"/>
    </row>
    <row r="2413" spans="1:8" ht="15.75">
      <c r="A2413" s="46"/>
      <c r="B2413" s="46"/>
      <c r="C2413" s="46"/>
      <c r="D2413" s="46"/>
      <c r="E2413" s="98"/>
      <c r="F2413" s="46"/>
      <c r="G2413" s="46"/>
      <c r="H2413" s="98"/>
    </row>
    <row r="2414" spans="1:8" ht="15.75">
      <c r="A2414" s="46"/>
      <c r="B2414" s="46"/>
      <c r="C2414" s="46"/>
      <c r="D2414" s="46"/>
      <c r="E2414" s="98"/>
      <c r="F2414" s="46"/>
      <c r="G2414" s="46"/>
      <c r="H2414" s="98"/>
    </row>
    <row r="2415" spans="1:8" ht="15.75">
      <c r="A2415" s="46"/>
      <c r="B2415" s="46"/>
      <c r="C2415" s="46"/>
      <c r="D2415" s="46"/>
      <c r="E2415" s="98"/>
      <c r="F2415" s="46"/>
      <c r="G2415" s="46"/>
      <c r="H2415" s="98"/>
    </row>
    <row r="2416" spans="1:8" ht="15.75">
      <c r="A2416" s="46"/>
      <c r="B2416" s="46"/>
      <c r="C2416" s="46"/>
      <c r="D2416" s="46"/>
      <c r="E2416" s="98"/>
      <c r="F2416" s="46"/>
      <c r="G2416" s="46"/>
      <c r="H2416" s="98"/>
    </row>
    <row r="2417" spans="1:8" ht="15.75">
      <c r="A2417" s="46"/>
      <c r="B2417" s="46"/>
      <c r="C2417" s="46"/>
      <c r="D2417" s="46"/>
      <c r="E2417" s="98"/>
      <c r="F2417" s="46"/>
      <c r="G2417" s="46"/>
      <c r="H2417" s="98"/>
    </row>
    <row r="2418" spans="1:8" ht="15.75">
      <c r="A2418" s="46"/>
      <c r="B2418" s="46"/>
      <c r="C2418" s="46"/>
      <c r="D2418" s="46"/>
      <c r="E2418" s="98"/>
      <c r="F2418" s="46"/>
      <c r="G2418" s="46"/>
      <c r="H2418" s="98"/>
    </row>
    <row r="2419" spans="1:8" ht="15.75">
      <c r="A2419" s="46"/>
      <c r="B2419" s="46"/>
      <c r="C2419" s="46"/>
      <c r="D2419" s="46"/>
      <c r="E2419" s="98"/>
      <c r="F2419" s="46"/>
      <c r="G2419" s="46"/>
      <c r="H2419" s="98"/>
    </row>
    <row r="2420" spans="1:8" ht="15.75">
      <c r="A2420" s="46"/>
      <c r="B2420" s="46"/>
      <c r="C2420" s="46"/>
      <c r="D2420" s="46"/>
      <c r="E2420" s="98"/>
      <c r="F2420" s="46"/>
      <c r="G2420" s="46"/>
      <c r="H2420" s="98"/>
    </row>
    <row r="2421" spans="1:8" ht="15.75">
      <c r="A2421" s="46"/>
      <c r="B2421" s="46"/>
      <c r="C2421" s="46"/>
      <c r="D2421" s="46"/>
      <c r="E2421" s="98"/>
      <c r="F2421" s="46"/>
      <c r="G2421" s="46"/>
      <c r="H2421" s="98"/>
    </row>
    <row r="2422" spans="1:8" ht="15.75">
      <c r="A2422" s="46"/>
      <c r="B2422" s="46"/>
      <c r="C2422" s="46"/>
      <c r="D2422" s="46"/>
      <c r="E2422" s="98"/>
      <c r="F2422" s="46"/>
      <c r="G2422" s="46"/>
      <c r="H2422" s="98"/>
    </row>
    <row r="2423" spans="1:8" ht="15.75">
      <c r="A2423" s="46"/>
      <c r="B2423" s="46"/>
      <c r="C2423" s="46"/>
      <c r="D2423" s="46"/>
      <c r="E2423" s="98"/>
      <c r="F2423" s="46"/>
      <c r="G2423" s="46"/>
      <c r="H2423" s="98"/>
    </row>
    <row r="2424" spans="1:8" ht="15.75">
      <c r="A2424" s="46"/>
      <c r="B2424" s="46"/>
      <c r="C2424" s="46"/>
      <c r="D2424" s="46"/>
      <c r="E2424" s="98"/>
      <c r="F2424" s="46"/>
      <c r="G2424" s="46"/>
      <c r="H2424" s="98"/>
    </row>
    <row r="2425" spans="1:8" ht="15.75">
      <c r="A2425" s="46"/>
      <c r="B2425" s="46"/>
      <c r="C2425" s="46"/>
      <c r="D2425" s="46"/>
      <c r="E2425" s="98"/>
      <c r="F2425" s="46"/>
      <c r="G2425" s="46"/>
      <c r="H2425" s="98"/>
    </row>
    <row r="2426" spans="1:8" ht="15.75">
      <c r="A2426" s="46"/>
      <c r="B2426" s="46"/>
      <c r="C2426" s="46"/>
      <c r="D2426" s="46"/>
      <c r="E2426" s="98"/>
      <c r="F2426" s="46"/>
      <c r="G2426" s="46"/>
      <c r="H2426" s="98"/>
    </row>
    <row r="2427" spans="1:8" ht="15.75">
      <c r="A2427" s="46"/>
      <c r="B2427" s="46"/>
      <c r="C2427" s="46"/>
      <c r="D2427" s="46"/>
      <c r="E2427" s="98"/>
      <c r="F2427" s="46"/>
      <c r="G2427" s="46"/>
      <c r="H2427" s="98"/>
    </row>
    <row r="2428" spans="1:8" ht="15.75">
      <c r="A2428" s="46"/>
      <c r="B2428" s="46"/>
      <c r="C2428" s="46"/>
      <c r="D2428" s="46"/>
      <c r="E2428" s="98"/>
      <c r="F2428" s="46"/>
      <c r="G2428" s="46"/>
      <c r="H2428" s="98"/>
    </row>
    <row r="2429" spans="1:8" ht="15.75">
      <c r="A2429" s="46"/>
      <c r="B2429" s="46"/>
      <c r="C2429" s="46"/>
      <c r="D2429" s="46"/>
      <c r="E2429" s="98"/>
      <c r="F2429" s="46"/>
      <c r="G2429" s="46"/>
      <c r="H2429" s="98"/>
    </row>
    <row r="2430" spans="1:8" ht="15.75">
      <c r="A2430" s="46"/>
      <c r="B2430" s="46"/>
      <c r="C2430" s="46"/>
      <c r="D2430" s="46"/>
      <c r="E2430" s="98"/>
      <c r="F2430" s="46"/>
      <c r="G2430" s="46"/>
      <c r="H2430" s="98"/>
    </row>
    <row r="2431" spans="1:8" ht="15.75">
      <c r="A2431" s="46"/>
      <c r="B2431" s="46"/>
      <c r="C2431" s="46"/>
      <c r="D2431" s="46"/>
      <c r="E2431" s="98"/>
      <c r="F2431" s="46"/>
      <c r="G2431" s="46"/>
      <c r="H2431" s="98"/>
    </row>
    <row r="2432" spans="1:8" ht="15.75">
      <c r="A2432" s="46"/>
      <c r="B2432" s="46"/>
      <c r="C2432" s="46"/>
      <c r="D2432" s="46"/>
      <c r="E2432" s="98"/>
      <c r="F2432" s="46"/>
      <c r="G2432" s="46"/>
      <c r="H2432" s="98"/>
    </row>
    <row r="2433" spans="1:8" ht="15.75">
      <c r="A2433" s="46"/>
      <c r="B2433" s="46"/>
      <c r="C2433" s="46"/>
      <c r="D2433" s="46"/>
      <c r="E2433" s="98"/>
      <c r="F2433" s="46"/>
      <c r="G2433" s="46"/>
      <c r="H2433" s="98"/>
    </row>
    <row r="2434" spans="1:8" ht="15.75">
      <c r="A2434" s="46"/>
      <c r="B2434" s="46"/>
      <c r="C2434" s="46"/>
      <c r="D2434" s="46"/>
      <c r="E2434" s="98"/>
      <c r="F2434" s="46"/>
      <c r="G2434" s="46"/>
      <c r="H2434" s="98"/>
    </row>
    <row r="2435" spans="1:8" ht="15.75">
      <c r="A2435" s="46"/>
      <c r="B2435" s="46"/>
      <c r="C2435" s="46"/>
      <c r="D2435" s="46"/>
      <c r="E2435" s="98"/>
      <c r="F2435" s="46"/>
      <c r="G2435" s="46"/>
      <c r="H2435" s="98"/>
    </row>
    <row r="2436" spans="1:8" ht="15.75">
      <c r="A2436" s="46"/>
      <c r="B2436" s="46"/>
      <c r="C2436" s="46"/>
      <c r="D2436" s="46"/>
      <c r="E2436" s="98"/>
      <c r="F2436" s="46"/>
      <c r="G2436" s="46"/>
      <c r="H2436" s="98"/>
    </row>
    <row r="2437" spans="1:8" ht="15.75">
      <c r="A2437" s="46"/>
      <c r="B2437" s="46"/>
      <c r="C2437" s="46"/>
      <c r="D2437" s="46"/>
      <c r="E2437" s="98"/>
      <c r="F2437" s="46"/>
      <c r="G2437" s="46"/>
      <c r="H2437" s="98"/>
    </row>
    <row r="2438" spans="1:8" ht="15.75">
      <c r="A2438" s="46"/>
      <c r="B2438" s="46"/>
      <c r="C2438" s="46"/>
      <c r="D2438" s="46"/>
      <c r="E2438" s="98"/>
      <c r="F2438" s="46"/>
      <c r="G2438" s="46"/>
      <c r="H2438" s="98"/>
    </row>
    <row r="2439" spans="1:8" ht="15.75">
      <c r="A2439" s="46"/>
      <c r="B2439" s="46"/>
      <c r="C2439" s="46"/>
      <c r="D2439" s="46"/>
      <c r="E2439" s="98"/>
      <c r="F2439" s="46"/>
      <c r="G2439" s="46"/>
      <c r="H2439" s="98"/>
    </row>
    <row r="2440" spans="1:8" ht="15.75">
      <c r="A2440" s="46"/>
      <c r="B2440" s="46"/>
      <c r="C2440" s="46"/>
      <c r="D2440" s="46"/>
      <c r="E2440" s="98"/>
      <c r="F2440" s="46"/>
      <c r="G2440" s="46"/>
      <c r="H2440" s="98"/>
    </row>
    <row r="2441" spans="1:8" ht="15.75">
      <c r="A2441" s="46"/>
      <c r="B2441" s="46"/>
      <c r="C2441" s="46"/>
      <c r="D2441" s="46"/>
      <c r="E2441" s="98"/>
      <c r="F2441" s="46"/>
      <c r="G2441" s="46"/>
      <c r="H2441" s="98"/>
    </row>
    <row r="2442" spans="1:8" ht="15.75">
      <c r="A2442" s="46"/>
      <c r="B2442" s="46"/>
      <c r="C2442" s="46"/>
      <c r="D2442" s="46"/>
      <c r="E2442" s="98"/>
      <c r="F2442" s="46"/>
      <c r="G2442" s="46"/>
      <c r="H2442" s="98"/>
    </row>
    <row r="2443" spans="1:8" ht="15.75">
      <c r="A2443" s="46"/>
      <c r="B2443" s="46"/>
      <c r="C2443" s="46"/>
      <c r="D2443" s="46"/>
      <c r="E2443" s="98"/>
      <c r="F2443" s="46"/>
      <c r="G2443" s="46"/>
      <c r="H2443" s="98"/>
    </row>
    <row r="2444" spans="1:8" ht="15.75">
      <c r="A2444" s="46"/>
      <c r="B2444" s="46"/>
      <c r="C2444" s="46"/>
      <c r="D2444" s="46"/>
      <c r="E2444" s="98"/>
      <c r="F2444" s="46"/>
      <c r="G2444" s="46"/>
      <c r="H2444" s="98"/>
    </row>
    <row r="2445" spans="1:8" ht="15.75">
      <c r="A2445" s="46"/>
      <c r="B2445" s="46"/>
      <c r="C2445" s="46"/>
      <c r="D2445" s="46"/>
      <c r="E2445" s="98"/>
      <c r="F2445" s="46"/>
      <c r="G2445" s="46"/>
      <c r="H2445" s="98"/>
    </row>
    <row r="2446" spans="1:8" ht="15.75">
      <c r="A2446" s="46"/>
      <c r="B2446" s="46"/>
      <c r="C2446" s="46"/>
      <c r="D2446" s="46"/>
      <c r="E2446" s="98"/>
      <c r="F2446" s="46"/>
      <c r="G2446" s="46"/>
      <c r="H2446" s="98"/>
    </row>
    <row r="2447" spans="1:8" ht="15.75">
      <c r="A2447" s="46"/>
      <c r="B2447" s="46"/>
      <c r="C2447" s="46"/>
      <c r="D2447" s="46"/>
      <c r="E2447" s="98"/>
      <c r="F2447" s="46"/>
      <c r="G2447" s="46"/>
      <c r="H2447" s="98"/>
    </row>
    <row r="2448" spans="1:8" ht="15.75">
      <c r="A2448" s="46"/>
      <c r="B2448" s="46"/>
      <c r="C2448" s="46"/>
      <c r="D2448" s="46"/>
      <c r="E2448" s="98"/>
      <c r="F2448" s="46"/>
      <c r="G2448" s="46"/>
      <c r="H2448" s="98"/>
    </row>
    <row r="2449" spans="1:8" ht="15.75">
      <c r="A2449" s="46"/>
      <c r="B2449" s="46"/>
      <c r="C2449" s="46"/>
      <c r="D2449" s="46"/>
      <c r="E2449" s="98"/>
      <c r="F2449" s="46"/>
      <c r="G2449" s="46"/>
      <c r="H2449" s="98"/>
    </row>
    <row r="2450" spans="1:8" ht="15.75">
      <c r="A2450" s="46"/>
      <c r="B2450" s="46"/>
      <c r="C2450" s="46"/>
      <c r="D2450" s="46"/>
      <c r="E2450" s="98"/>
      <c r="F2450" s="46"/>
      <c r="G2450" s="46"/>
      <c r="H2450" s="98"/>
    </row>
    <row r="2451" spans="1:8" ht="15.75">
      <c r="A2451" s="46"/>
      <c r="B2451" s="46"/>
      <c r="C2451" s="46"/>
      <c r="D2451" s="46"/>
      <c r="E2451" s="98"/>
      <c r="F2451" s="46"/>
      <c r="G2451" s="46"/>
      <c r="H2451" s="98"/>
    </row>
    <row r="2452" spans="1:8" ht="15.75">
      <c r="A2452" s="46"/>
      <c r="B2452" s="46"/>
      <c r="C2452" s="46"/>
      <c r="D2452" s="46"/>
      <c r="E2452" s="98"/>
      <c r="F2452" s="46"/>
      <c r="G2452" s="46"/>
      <c r="H2452" s="98"/>
    </row>
    <row r="2453" spans="1:8" ht="15.75">
      <c r="A2453" s="46"/>
      <c r="B2453" s="46"/>
      <c r="C2453" s="46"/>
      <c r="D2453" s="46"/>
      <c r="E2453" s="98"/>
      <c r="F2453" s="46"/>
      <c r="G2453" s="46"/>
      <c r="H2453" s="98"/>
    </row>
    <row r="2454" spans="1:8" ht="15.75">
      <c r="A2454" s="46"/>
      <c r="B2454" s="46"/>
      <c r="C2454" s="46"/>
      <c r="D2454" s="46"/>
      <c r="E2454" s="98"/>
      <c r="F2454" s="46"/>
      <c r="G2454" s="46"/>
      <c r="H2454" s="98"/>
    </row>
    <row r="2455" spans="1:8" ht="15.75">
      <c r="A2455" s="46"/>
      <c r="B2455" s="46"/>
      <c r="C2455" s="46"/>
      <c r="D2455" s="46"/>
      <c r="E2455" s="98"/>
      <c r="F2455" s="46"/>
      <c r="G2455" s="46"/>
      <c r="H2455" s="98"/>
    </row>
    <row r="2456" spans="1:8" ht="15.75">
      <c r="A2456" s="46"/>
      <c r="B2456" s="46"/>
      <c r="C2456" s="46"/>
      <c r="D2456" s="46"/>
      <c r="E2456" s="98"/>
      <c r="F2456" s="46"/>
      <c r="G2456" s="46"/>
      <c r="H2456" s="98"/>
    </row>
    <row r="2457" spans="1:8" ht="15.75">
      <c r="A2457" s="46"/>
      <c r="B2457" s="46"/>
      <c r="C2457" s="46"/>
      <c r="D2457" s="46"/>
      <c r="E2457" s="98"/>
      <c r="F2457" s="46"/>
      <c r="G2457" s="46"/>
      <c r="H2457" s="98"/>
    </row>
    <row r="2458" spans="1:8" ht="15.75">
      <c r="A2458" s="46"/>
      <c r="B2458" s="46"/>
      <c r="C2458" s="46"/>
      <c r="D2458" s="46"/>
      <c r="E2458" s="98"/>
      <c r="F2458" s="46"/>
      <c r="G2458" s="46"/>
      <c r="H2458" s="98"/>
    </row>
    <row r="2459" spans="1:8" ht="15.75">
      <c r="A2459" s="46"/>
      <c r="B2459" s="46"/>
      <c r="C2459" s="46"/>
      <c r="D2459" s="46"/>
      <c r="E2459" s="98"/>
      <c r="F2459" s="46"/>
      <c r="G2459" s="46"/>
      <c r="H2459" s="98"/>
    </row>
    <row r="2460" spans="1:8" ht="15.75">
      <c r="A2460" s="46"/>
      <c r="B2460" s="46"/>
      <c r="C2460" s="46"/>
      <c r="D2460" s="46"/>
      <c r="E2460" s="98"/>
      <c r="F2460" s="46"/>
      <c r="G2460" s="46"/>
      <c r="H2460" s="98"/>
    </row>
    <row r="2461" spans="1:8" ht="15.75">
      <c r="A2461" s="46"/>
      <c r="B2461" s="46"/>
      <c r="C2461" s="46"/>
      <c r="D2461" s="46"/>
      <c r="E2461" s="98"/>
      <c r="F2461" s="46"/>
      <c r="G2461" s="46"/>
      <c r="H2461" s="98"/>
    </row>
    <row r="2462" spans="1:8" ht="15.75">
      <c r="A2462" s="46"/>
      <c r="B2462" s="46"/>
      <c r="C2462" s="46"/>
      <c r="D2462" s="46"/>
      <c r="E2462" s="98"/>
      <c r="F2462" s="46"/>
      <c r="G2462" s="46"/>
      <c r="H2462" s="98"/>
    </row>
    <row r="2463" spans="1:8" ht="15.75">
      <c r="A2463" s="46"/>
      <c r="B2463" s="46"/>
      <c r="C2463" s="46"/>
      <c r="D2463" s="46"/>
      <c r="E2463" s="98"/>
      <c r="F2463" s="46"/>
      <c r="G2463" s="46"/>
      <c r="H2463" s="98"/>
    </row>
    <row r="2464" spans="1:8" ht="15.75">
      <c r="A2464" s="46"/>
      <c r="B2464" s="46"/>
      <c r="C2464" s="46"/>
      <c r="D2464" s="46"/>
      <c r="E2464" s="98"/>
      <c r="F2464" s="46"/>
      <c r="G2464" s="46"/>
      <c r="H2464" s="98"/>
    </row>
    <row r="2465" spans="1:8" ht="15.75">
      <c r="A2465" s="46"/>
      <c r="B2465" s="46"/>
      <c r="C2465" s="46"/>
      <c r="D2465" s="46"/>
      <c r="E2465" s="98"/>
      <c r="F2465" s="46"/>
      <c r="G2465" s="46"/>
      <c r="H2465" s="98"/>
    </row>
    <row r="2466" spans="1:8" ht="15.75">
      <c r="A2466" s="46"/>
      <c r="B2466" s="46"/>
      <c r="C2466" s="46"/>
      <c r="D2466" s="46"/>
      <c r="E2466" s="98"/>
      <c r="F2466" s="46"/>
      <c r="G2466" s="46"/>
      <c r="H2466" s="98"/>
    </row>
    <row r="2467" spans="1:8" ht="15.75">
      <c r="A2467" s="46"/>
      <c r="B2467" s="46"/>
      <c r="C2467" s="46"/>
      <c r="D2467" s="46"/>
      <c r="E2467" s="98"/>
      <c r="F2467" s="46"/>
      <c r="G2467" s="46"/>
      <c r="H2467" s="98"/>
    </row>
    <row r="2468" spans="1:8" ht="15.75">
      <c r="A2468" s="46"/>
      <c r="B2468" s="46"/>
      <c r="C2468" s="46"/>
      <c r="D2468" s="46"/>
      <c r="E2468" s="98"/>
      <c r="F2468" s="46"/>
      <c r="G2468" s="46"/>
      <c r="H2468" s="98"/>
    </row>
    <row r="2469" spans="1:8" ht="15.75">
      <c r="A2469" s="46"/>
      <c r="B2469" s="46"/>
      <c r="C2469" s="46"/>
      <c r="D2469" s="46"/>
      <c r="E2469" s="98"/>
      <c r="F2469" s="46"/>
      <c r="G2469" s="46"/>
      <c r="H2469" s="98"/>
    </row>
    <row r="2470" spans="1:8" ht="15.75">
      <c r="A2470" s="46"/>
      <c r="B2470" s="46"/>
      <c r="C2470" s="46"/>
      <c r="D2470" s="46"/>
      <c r="E2470" s="98"/>
      <c r="F2470" s="46"/>
      <c r="G2470" s="46"/>
      <c r="H2470" s="98"/>
    </row>
    <row r="2471" spans="1:8" ht="15.75">
      <c r="A2471" s="46"/>
      <c r="B2471" s="46"/>
      <c r="C2471" s="46"/>
      <c r="D2471" s="46"/>
      <c r="E2471" s="98"/>
      <c r="F2471" s="46"/>
      <c r="G2471" s="46"/>
      <c r="H2471" s="98"/>
    </row>
    <row r="2472" spans="1:8" ht="15.75">
      <c r="A2472" s="46"/>
      <c r="B2472" s="46"/>
      <c r="C2472" s="46"/>
      <c r="D2472" s="46"/>
      <c r="E2472" s="98"/>
      <c r="F2472" s="46"/>
      <c r="G2472" s="46"/>
      <c r="H2472" s="98"/>
    </row>
    <row r="2473" spans="1:8" ht="15.75">
      <c r="A2473" s="46"/>
      <c r="B2473" s="46"/>
      <c r="C2473" s="46"/>
      <c r="D2473" s="46"/>
      <c r="E2473" s="98"/>
      <c r="F2473" s="46"/>
      <c r="G2473" s="46"/>
      <c r="H2473" s="98"/>
    </row>
    <row r="2474" spans="1:8" ht="15.75">
      <c r="A2474" s="46"/>
      <c r="B2474" s="46"/>
      <c r="C2474" s="46"/>
      <c r="D2474" s="46"/>
      <c r="E2474" s="98"/>
      <c r="F2474" s="46"/>
      <c r="G2474" s="46"/>
      <c r="H2474" s="98"/>
    </row>
    <row r="2475" spans="1:8" ht="15.75">
      <c r="A2475" s="46"/>
      <c r="B2475" s="46"/>
      <c r="C2475" s="46"/>
      <c r="D2475" s="46"/>
      <c r="E2475" s="98"/>
      <c r="F2475" s="46"/>
      <c r="G2475" s="46"/>
      <c r="H2475" s="98"/>
    </row>
    <row r="2476" spans="1:8" ht="15.75">
      <c r="A2476" s="46"/>
      <c r="B2476" s="46"/>
      <c r="C2476" s="46"/>
      <c r="D2476" s="46"/>
      <c r="E2476" s="98"/>
      <c r="F2476" s="46"/>
      <c r="G2476" s="46"/>
      <c r="H2476" s="98"/>
    </row>
    <row r="2477" spans="1:8" ht="15.75">
      <c r="A2477" s="46"/>
      <c r="B2477" s="46"/>
      <c r="C2477" s="46"/>
      <c r="D2477" s="46"/>
      <c r="E2477" s="98"/>
      <c r="F2477" s="46"/>
      <c r="G2477" s="46"/>
      <c r="H2477" s="98"/>
    </row>
    <row r="2478" spans="1:8" ht="15.75">
      <c r="A2478" s="46"/>
      <c r="B2478" s="46"/>
      <c r="C2478" s="46"/>
      <c r="D2478" s="46"/>
      <c r="E2478" s="98"/>
      <c r="F2478" s="46"/>
      <c r="G2478" s="46"/>
      <c r="H2478" s="98"/>
    </row>
    <row r="2479" spans="1:8" ht="15.75">
      <c r="A2479" s="46"/>
      <c r="B2479" s="46"/>
      <c r="C2479" s="46"/>
      <c r="D2479" s="46"/>
      <c r="E2479" s="98"/>
      <c r="F2479" s="46"/>
      <c r="G2479" s="46"/>
      <c r="H2479" s="98"/>
    </row>
    <row r="2480" spans="1:8" ht="15.75">
      <c r="A2480" s="46"/>
      <c r="B2480" s="46"/>
      <c r="C2480" s="46"/>
      <c r="D2480" s="46"/>
      <c r="E2480" s="98"/>
      <c r="F2480" s="46"/>
      <c r="G2480" s="46"/>
      <c r="H2480" s="98"/>
    </row>
    <row r="2481" spans="1:8" ht="15.75">
      <c r="A2481" s="46"/>
      <c r="B2481" s="46"/>
      <c r="C2481" s="46"/>
      <c r="D2481" s="46"/>
      <c r="E2481" s="98"/>
      <c r="F2481" s="46"/>
      <c r="G2481" s="46"/>
      <c r="H2481" s="98"/>
    </row>
    <row r="2482" spans="1:8" ht="15.75">
      <c r="A2482" s="46"/>
      <c r="B2482" s="46"/>
      <c r="C2482" s="46"/>
      <c r="D2482" s="46"/>
      <c r="E2482" s="98"/>
      <c r="F2482" s="46"/>
      <c r="G2482" s="46"/>
      <c r="H2482" s="98"/>
    </row>
    <row r="2483" spans="1:8" ht="15.75">
      <c r="A2483" s="46"/>
      <c r="B2483" s="46"/>
      <c r="C2483" s="46"/>
      <c r="D2483" s="46"/>
      <c r="E2483" s="98"/>
      <c r="F2483" s="46"/>
      <c r="G2483" s="46"/>
      <c r="H2483" s="98"/>
    </row>
    <row r="2484" spans="1:8" ht="15.75">
      <c r="A2484" s="46"/>
      <c r="B2484" s="46"/>
      <c r="C2484" s="46"/>
      <c r="D2484" s="46"/>
      <c r="E2484" s="98"/>
      <c r="F2484" s="46"/>
      <c r="G2484" s="46"/>
      <c r="H2484" s="98"/>
    </row>
    <row r="2485" spans="1:8" ht="15.75">
      <c r="A2485" s="46"/>
      <c r="B2485" s="46"/>
      <c r="C2485" s="46"/>
      <c r="D2485" s="46"/>
      <c r="E2485" s="98"/>
      <c r="F2485" s="46"/>
      <c r="G2485" s="46"/>
      <c r="H2485" s="98"/>
    </row>
    <row r="2486" spans="1:8" ht="15.75">
      <c r="A2486" s="46"/>
      <c r="B2486" s="46"/>
      <c r="C2486" s="46"/>
      <c r="D2486" s="46"/>
      <c r="E2486" s="98"/>
      <c r="F2486" s="46"/>
      <c r="G2486" s="46"/>
      <c r="H2486" s="98"/>
    </row>
    <row r="2487" spans="1:8" ht="15.75">
      <c r="A2487" s="46"/>
      <c r="B2487" s="46"/>
      <c r="C2487" s="46"/>
      <c r="D2487" s="46"/>
      <c r="E2487" s="98"/>
      <c r="F2487" s="46"/>
      <c r="G2487" s="46"/>
      <c r="H2487" s="98"/>
    </row>
    <row r="2488" spans="1:8" ht="15.75">
      <c r="A2488" s="46"/>
      <c r="B2488" s="46"/>
      <c r="C2488" s="46"/>
      <c r="D2488" s="46"/>
      <c r="E2488" s="98"/>
      <c r="F2488" s="46"/>
      <c r="G2488" s="46"/>
      <c r="H2488" s="98"/>
    </row>
    <row r="2489" spans="1:8" ht="15.75">
      <c r="A2489" s="46"/>
      <c r="B2489" s="46"/>
      <c r="C2489" s="46"/>
      <c r="D2489" s="46"/>
      <c r="E2489" s="98"/>
      <c r="F2489" s="46"/>
      <c r="G2489" s="46"/>
      <c r="H2489" s="98"/>
    </row>
    <row r="2490" spans="1:8" ht="15.75">
      <c r="A2490" s="46"/>
      <c r="B2490" s="46"/>
      <c r="C2490" s="46"/>
      <c r="D2490" s="46"/>
      <c r="E2490" s="98"/>
      <c r="F2490" s="46"/>
      <c r="G2490" s="46"/>
      <c r="H2490" s="98"/>
    </row>
    <row r="2491" spans="1:8" ht="15.75">
      <c r="A2491" s="46"/>
      <c r="B2491" s="46"/>
      <c r="C2491" s="46"/>
      <c r="D2491" s="46"/>
      <c r="E2491" s="98"/>
      <c r="F2491" s="46"/>
      <c r="G2491" s="46"/>
      <c r="H2491" s="98"/>
    </row>
    <row r="2492" spans="1:8" ht="15.75">
      <c r="A2492" s="46"/>
      <c r="B2492" s="46"/>
      <c r="C2492" s="46"/>
      <c r="D2492" s="46"/>
      <c r="E2492" s="98"/>
      <c r="F2492" s="46"/>
      <c r="G2492" s="46"/>
      <c r="H2492" s="98"/>
    </row>
    <row r="2493" spans="1:8" ht="15.75">
      <c r="A2493" s="46"/>
      <c r="B2493" s="46"/>
      <c r="C2493" s="46"/>
      <c r="D2493" s="46"/>
      <c r="E2493" s="98"/>
      <c r="F2493" s="46"/>
      <c r="G2493" s="46"/>
      <c r="H2493" s="98"/>
    </row>
    <row r="2494" spans="1:8" ht="15.75">
      <c r="A2494" s="46"/>
      <c r="B2494" s="46"/>
      <c r="C2494" s="46"/>
      <c r="D2494" s="46"/>
      <c r="E2494" s="98"/>
      <c r="F2494" s="46"/>
      <c r="G2494" s="46"/>
      <c r="H2494" s="98"/>
    </row>
    <row r="2495" spans="1:8" ht="15.75">
      <c r="A2495" s="46"/>
      <c r="B2495" s="46"/>
      <c r="C2495" s="46"/>
      <c r="D2495" s="46"/>
      <c r="E2495" s="98"/>
      <c r="F2495" s="46"/>
      <c r="G2495" s="46"/>
      <c r="H2495" s="98"/>
    </row>
    <row r="2496" spans="1:8" ht="15.75">
      <c r="A2496" s="46"/>
      <c r="B2496" s="46"/>
      <c r="C2496" s="46"/>
      <c r="D2496" s="46"/>
      <c r="E2496" s="98"/>
      <c r="F2496" s="46"/>
      <c r="G2496" s="46"/>
      <c r="H2496" s="98"/>
    </row>
    <row r="2497" spans="1:8" ht="15.75">
      <c r="A2497" s="46"/>
      <c r="B2497" s="46"/>
      <c r="C2497" s="46"/>
      <c r="D2497" s="46"/>
      <c r="E2497" s="98"/>
      <c r="F2497" s="46"/>
      <c r="G2497" s="46"/>
      <c r="H2497" s="98"/>
    </row>
    <row r="2498" spans="1:8" ht="15.75">
      <c r="A2498" s="46"/>
      <c r="B2498" s="46"/>
      <c r="C2498" s="46"/>
      <c r="D2498" s="46"/>
      <c r="E2498" s="98"/>
      <c r="F2498" s="46"/>
      <c r="G2498" s="46"/>
      <c r="H2498" s="98"/>
    </row>
    <row r="2499" spans="1:8" ht="15.75">
      <c r="A2499" s="46"/>
      <c r="B2499" s="46"/>
      <c r="C2499" s="46"/>
      <c r="D2499" s="46"/>
      <c r="E2499" s="98"/>
      <c r="F2499" s="46"/>
      <c r="G2499" s="46"/>
      <c r="H2499" s="98"/>
    </row>
    <row r="2500" spans="1:8" ht="15.75">
      <c r="A2500" s="46"/>
      <c r="B2500" s="46"/>
      <c r="C2500" s="46"/>
      <c r="D2500" s="46"/>
      <c r="E2500" s="98"/>
      <c r="F2500" s="46"/>
      <c r="G2500" s="46"/>
      <c r="H2500" s="98"/>
    </row>
    <row r="2501" spans="1:8" ht="15.75">
      <c r="A2501" s="46"/>
      <c r="B2501" s="46"/>
      <c r="C2501" s="46"/>
      <c r="D2501" s="46"/>
      <c r="E2501" s="98"/>
      <c r="F2501" s="46"/>
      <c r="G2501" s="46"/>
      <c r="H2501" s="98"/>
    </row>
    <row r="2502" spans="1:8" ht="15.75">
      <c r="A2502" s="46"/>
      <c r="B2502" s="46"/>
      <c r="C2502" s="46"/>
      <c r="D2502" s="46"/>
      <c r="E2502" s="98"/>
      <c r="F2502" s="46"/>
      <c r="G2502" s="46"/>
      <c r="H2502" s="98"/>
    </row>
    <row r="2503" spans="1:8" ht="15.75">
      <c r="A2503" s="46"/>
      <c r="B2503" s="46"/>
      <c r="C2503" s="46"/>
      <c r="D2503" s="46"/>
      <c r="E2503" s="98"/>
      <c r="F2503" s="46"/>
      <c r="G2503" s="46"/>
      <c r="H2503" s="98"/>
    </row>
    <row r="2504" spans="1:8" ht="15.75">
      <c r="A2504" s="46"/>
      <c r="B2504" s="46"/>
      <c r="C2504" s="46"/>
      <c r="D2504" s="46"/>
      <c r="E2504" s="98"/>
      <c r="F2504" s="46"/>
      <c r="G2504" s="46"/>
      <c r="H2504" s="98"/>
    </row>
    <row r="2505" spans="1:8" ht="15.75">
      <c r="A2505" s="46"/>
      <c r="B2505" s="46"/>
      <c r="C2505" s="46"/>
      <c r="D2505" s="46"/>
      <c r="E2505" s="98"/>
      <c r="F2505" s="46"/>
      <c r="G2505" s="46"/>
      <c r="H2505" s="98"/>
    </row>
    <row r="2506" spans="1:8" ht="15.75">
      <c r="A2506" s="46"/>
      <c r="B2506" s="46"/>
      <c r="C2506" s="46"/>
      <c r="D2506" s="46"/>
      <c r="E2506" s="98"/>
      <c r="F2506" s="46"/>
      <c r="G2506" s="46"/>
      <c r="H2506" s="98"/>
    </row>
    <row r="2507" spans="1:8" ht="15.75">
      <c r="A2507" s="46"/>
      <c r="B2507" s="46"/>
      <c r="C2507" s="46"/>
      <c r="D2507" s="46"/>
      <c r="E2507" s="98"/>
      <c r="F2507" s="46"/>
      <c r="G2507" s="46"/>
      <c r="H2507" s="98"/>
    </row>
    <row r="2508" spans="1:8" ht="15.75">
      <c r="A2508" s="46"/>
      <c r="B2508" s="46"/>
      <c r="C2508" s="46"/>
      <c r="D2508" s="46"/>
      <c r="E2508" s="98"/>
      <c r="F2508" s="46"/>
      <c r="G2508" s="46"/>
      <c r="H2508" s="98"/>
    </row>
    <row r="2509" spans="1:8" ht="15.75">
      <c r="A2509" s="46"/>
      <c r="B2509" s="46"/>
      <c r="C2509" s="46"/>
      <c r="D2509" s="46"/>
      <c r="E2509" s="98"/>
      <c r="F2509" s="46"/>
      <c r="G2509" s="46"/>
      <c r="H2509" s="98"/>
    </row>
    <row r="2510" spans="1:8" ht="15.75">
      <c r="A2510" s="46"/>
      <c r="B2510" s="46"/>
      <c r="C2510" s="46"/>
      <c r="D2510" s="46"/>
      <c r="E2510" s="98"/>
      <c r="F2510" s="46"/>
      <c r="G2510" s="46"/>
      <c r="H2510" s="98"/>
    </row>
    <row r="2511" spans="1:8" ht="15.75">
      <c r="A2511" s="46"/>
      <c r="B2511" s="46"/>
      <c r="C2511" s="46"/>
      <c r="D2511" s="46"/>
      <c r="E2511" s="98"/>
      <c r="F2511" s="46"/>
      <c r="G2511" s="46"/>
      <c r="H2511" s="98"/>
    </row>
    <row r="2512" spans="1:8" ht="15.75">
      <c r="A2512" s="46"/>
      <c r="B2512" s="46"/>
      <c r="C2512" s="46"/>
      <c r="D2512" s="46"/>
      <c r="E2512" s="98"/>
      <c r="F2512" s="46"/>
      <c r="G2512" s="46"/>
      <c r="H2512" s="98"/>
    </row>
    <row r="2513" spans="1:8" ht="15.75">
      <c r="A2513" s="46"/>
      <c r="B2513" s="46"/>
      <c r="C2513" s="46"/>
      <c r="D2513" s="46"/>
      <c r="E2513" s="98"/>
      <c r="F2513" s="46"/>
      <c r="G2513" s="46"/>
      <c r="H2513" s="98"/>
    </row>
    <row r="2514" spans="1:8" ht="15.75">
      <c r="A2514" s="46"/>
      <c r="B2514" s="46"/>
      <c r="C2514" s="46"/>
      <c r="D2514" s="46"/>
      <c r="E2514" s="98"/>
      <c r="F2514" s="46"/>
      <c r="G2514" s="46"/>
      <c r="H2514" s="98"/>
    </row>
    <row r="2515" spans="1:8" ht="15.75">
      <c r="A2515" s="46"/>
      <c r="B2515" s="46"/>
      <c r="C2515" s="46"/>
      <c r="D2515" s="46"/>
      <c r="E2515" s="98"/>
      <c r="F2515" s="46"/>
      <c r="G2515" s="46"/>
      <c r="H2515" s="98"/>
    </row>
    <row r="2516" spans="1:8" ht="15.75">
      <c r="A2516" s="46"/>
      <c r="B2516" s="46"/>
      <c r="C2516" s="46"/>
      <c r="D2516" s="46"/>
      <c r="E2516" s="98"/>
      <c r="F2516" s="46"/>
      <c r="G2516" s="46"/>
      <c r="H2516" s="98"/>
    </row>
    <row r="2517" spans="1:8" ht="15.75">
      <c r="A2517" s="46"/>
      <c r="B2517" s="46"/>
      <c r="C2517" s="46"/>
      <c r="D2517" s="46"/>
      <c r="E2517" s="98"/>
      <c r="F2517" s="46"/>
      <c r="G2517" s="46"/>
      <c r="H2517" s="98"/>
    </row>
    <row r="2518" spans="1:8" ht="15.75">
      <c r="A2518" s="46"/>
      <c r="B2518" s="46"/>
      <c r="C2518" s="46"/>
      <c r="D2518" s="46"/>
      <c r="E2518" s="98"/>
      <c r="F2518" s="46"/>
      <c r="G2518" s="46"/>
      <c r="H2518" s="98"/>
    </row>
    <row r="2519" spans="1:8" ht="15.75">
      <c r="A2519" s="46"/>
      <c r="B2519" s="46"/>
      <c r="C2519" s="46"/>
      <c r="D2519" s="46"/>
      <c r="E2519" s="98"/>
      <c r="F2519" s="46"/>
      <c r="G2519" s="46"/>
      <c r="H2519" s="98"/>
    </row>
    <row r="2520" spans="1:8" ht="15.75">
      <c r="A2520" s="46"/>
      <c r="B2520" s="46"/>
      <c r="C2520" s="46"/>
      <c r="D2520" s="46"/>
      <c r="E2520" s="98"/>
      <c r="F2520" s="46"/>
      <c r="G2520" s="46"/>
      <c r="H2520" s="98"/>
    </row>
    <row r="2521" spans="1:8" ht="15.75">
      <c r="A2521" s="46"/>
      <c r="B2521" s="46"/>
      <c r="C2521" s="46"/>
      <c r="D2521" s="46"/>
      <c r="E2521" s="98"/>
      <c r="F2521" s="46"/>
      <c r="G2521" s="46"/>
      <c r="H2521" s="98"/>
    </row>
    <row r="2522" spans="1:8" ht="15.75">
      <c r="A2522" s="46"/>
      <c r="B2522" s="46"/>
      <c r="C2522" s="46"/>
      <c r="D2522" s="46"/>
      <c r="E2522" s="98"/>
      <c r="F2522" s="46"/>
      <c r="G2522" s="46"/>
      <c r="H2522" s="98"/>
    </row>
    <row r="2523" spans="1:8" ht="15.75">
      <c r="A2523" s="46"/>
      <c r="B2523" s="46"/>
      <c r="C2523" s="46"/>
      <c r="D2523" s="46"/>
      <c r="E2523" s="98"/>
      <c r="F2523" s="46"/>
      <c r="G2523" s="46"/>
      <c r="H2523" s="98"/>
    </row>
    <row r="2524" spans="1:8" ht="15.75">
      <c r="A2524" s="46"/>
      <c r="B2524" s="46"/>
      <c r="C2524" s="46"/>
      <c r="D2524" s="46"/>
      <c r="E2524" s="98"/>
      <c r="F2524" s="46"/>
      <c r="G2524" s="46"/>
      <c r="H2524" s="98"/>
    </row>
    <row r="2525" spans="1:8" ht="15.75">
      <c r="A2525" s="46"/>
      <c r="B2525" s="46"/>
      <c r="C2525" s="46"/>
      <c r="D2525" s="46"/>
      <c r="E2525" s="98"/>
      <c r="F2525" s="46"/>
      <c r="G2525" s="46"/>
      <c r="H2525" s="98"/>
    </row>
    <row r="2526" spans="1:8" ht="15.75">
      <c r="A2526" s="46"/>
      <c r="B2526" s="46"/>
      <c r="C2526" s="46"/>
      <c r="D2526" s="46"/>
      <c r="E2526" s="98"/>
      <c r="F2526" s="46"/>
      <c r="G2526" s="46"/>
      <c r="H2526" s="98"/>
    </row>
    <row r="2527" spans="1:8" ht="15.75">
      <c r="A2527" s="46"/>
      <c r="B2527" s="46"/>
      <c r="C2527" s="46"/>
      <c r="D2527" s="46"/>
      <c r="E2527" s="98"/>
      <c r="F2527" s="46"/>
      <c r="G2527" s="46"/>
      <c r="H2527" s="98"/>
    </row>
    <row r="2528" spans="1:8" ht="15.75">
      <c r="A2528" s="46"/>
      <c r="B2528" s="46"/>
      <c r="C2528" s="46"/>
      <c r="D2528" s="46"/>
      <c r="E2528" s="98"/>
      <c r="F2528" s="46"/>
      <c r="G2528" s="46"/>
      <c r="H2528" s="98"/>
    </row>
    <row r="2529" spans="1:8" ht="15.75">
      <c r="A2529" s="46"/>
      <c r="B2529" s="46"/>
      <c r="C2529" s="46"/>
      <c r="D2529" s="46"/>
      <c r="E2529" s="98"/>
      <c r="F2529" s="46"/>
      <c r="G2529" s="46"/>
      <c r="H2529" s="98"/>
    </row>
    <row r="2530" spans="1:8" ht="15.75">
      <c r="A2530" s="46"/>
      <c r="B2530" s="46"/>
      <c r="C2530" s="46"/>
      <c r="D2530" s="46"/>
      <c r="E2530" s="98"/>
      <c r="F2530" s="46"/>
      <c r="G2530" s="46"/>
      <c r="H2530" s="98"/>
    </row>
    <row r="2531" spans="1:8" ht="15.75">
      <c r="A2531" s="46"/>
      <c r="B2531" s="46"/>
      <c r="C2531" s="46"/>
      <c r="D2531" s="46"/>
      <c r="E2531" s="98"/>
      <c r="F2531" s="46"/>
      <c r="G2531" s="46"/>
      <c r="H2531" s="98"/>
    </row>
    <row r="2532" spans="1:8" ht="15.75">
      <c r="A2532" s="46"/>
      <c r="B2532" s="46"/>
      <c r="C2532" s="46"/>
      <c r="D2532" s="46"/>
      <c r="E2532" s="98"/>
      <c r="F2532" s="46"/>
      <c r="G2532" s="46"/>
      <c r="H2532" s="98"/>
    </row>
    <row r="2533" spans="1:8" ht="15.75">
      <c r="A2533" s="46"/>
      <c r="B2533" s="46"/>
      <c r="C2533" s="46"/>
      <c r="D2533" s="46"/>
      <c r="E2533" s="98"/>
      <c r="F2533" s="46"/>
      <c r="G2533" s="46"/>
      <c r="H2533" s="98"/>
    </row>
    <row r="2534" spans="1:8" ht="15.75">
      <c r="A2534" s="46"/>
      <c r="B2534" s="46"/>
      <c r="C2534" s="46"/>
      <c r="D2534" s="46"/>
      <c r="E2534" s="98"/>
      <c r="F2534" s="46"/>
      <c r="G2534" s="46"/>
      <c r="H2534" s="98"/>
    </row>
    <row r="2535" spans="1:8" ht="15.75">
      <c r="A2535" s="46"/>
      <c r="B2535" s="46"/>
      <c r="C2535" s="46"/>
      <c r="D2535" s="46"/>
      <c r="E2535" s="98"/>
      <c r="F2535" s="46"/>
      <c r="G2535" s="46"/>
      <c r="H2535" s="98"/>
    </row>
    <row r="2536" spans="1:8" ht="15.75">
      <c r="A2536" s="46"/>
      <c r="B2536" s="46"/>
      <c r="C2536" s="46"/>
      <c r="D2536" s="46"/>
      <c r="E2536" s="98"/>
      <c r="F2536" s="46"/>
      <c r="G2536" s="46"/>
      <c r="H2536" s="98"/>
    </row>
    <row r="2537" spans="1:8" ht="15.75">
      <c r="A2537" s="46"/>
      <c r="B2537" s="46"/>
      <c r="C2537" s="46"/>
      <c r="D2537" s="46"/>
      <c r="E2537" s="98"/>
      <c r="F2537" s="46"/>
      <c r="G2537" s="46"/>
      <c r="H2537" s="98"/>
    </row>
    <row r="2538" spans="1:8" ht="15.75">
      <c r="A2538" s="46"/>
      <c r="B2538" s="46"/>
      <c r="C2538" s="46"/>
      <c r="D2538" s="46"/>
      <c r="E2538" s="98"/>
      <c r="F2538" s="46"/>
      <c r="G2538" s="46"/>
      <c r="H2538" s="98"/>
    </row>
    <row r="2539" spans="1:8" ht="15.75">
      <c r="A2539" s="46"/>
      <c r="B2539" s="46"/>
      <c r="C2539" s="46"/>
      <c r="D2539" s="46"/>
      <c r="E2539" s="98"/>
      <c r="F2539" s="46"/>
      <c r="G2539" s="46"/>
      <c r="H2539" s="98"/>
    </row>
    <row r="2540" spans="1:8" ht="15.75">
      <c r="A2540" s="46"/>
      <c r="B2540" s="46"/>
      <c r="C2540" s="46"/>
      <c r="D2540" s="46"/>
      <c r="E2540" s="98"/>
      <c r="F2540" s="46"/>
      <c r="G2540" s="46"/>
      <c r="H2540" s="98"/>
    </row>
    <row r="2541" spans="1:8" ht="15.75">
      <c r="A2541" s="46"/>
      <c r="B2541" s="46"/>
      <c r="C2541" s="46"/>
      <c r="D2541" s="46"/>
      <c r="E2541" s="98"/>
      <c r="F2541" s="46"/>
      <c r="G2541" s="46"/>
      <c r="H2541" s="98"/>
    </row>
    <row r="2542" spans="1:8" ht="15.75">
      <c r="A2542" s="46"/>
      <c r="B2542" s="46"/>
      <c r="C2542" s="46"/>
      <c r="D2542" s="46"/>
      <c r="E2542" s="98"/>
      <c r="F2542" s="46"/>
      <c r="G2542" s="46"/>
      <c r="H2542" s="98"/>
    </row>
    <row r="2543" spans="1:8" ht="15.75">
      <c r="A2543" s="46"/>
      <c r="B2543" s="46"/>
      <c r="C2543" s="46"/>
      <c r="D2543" s="46"/>
      <c r="E2543" s="98"/>
      <c r="F2543" s="46"/>
      <c r="G2543" s="46"/>
      <c r="H2543" s="98"/>
    </row>
    <row r="2544" spans="1:8" ht="15.75">
      <c r="A2544" s="46"/>
      <c r="B2544" s="46"/>
      <c r="C2544" s="46"/>
      <c r="D2544" s="46"/>
      <c r="E2544" s="98"/>
      <c r="F2544" s="46"/>
      <c r="G2544" s="46"/>
      <c r="H2544" s="98"/>
    </row>
    <row r="2545" spans="1:8" ht="15.75">
      <c r="A2545" s="46"/>
      <c r="B2545" s="46"/>
      <c r="C2545" s="46"/>
      <c r="D2545" s="46"/>
      <c r="E2545" s="98"/>
      <c r="F2545" s="46"/>
      <c r="G2545" s="46"/>
      <c r="H2545" s="98"/>
    </row>
    <row r="2546" spans="1:8" ht="15.75">
      <c r="A2546" s="46"/>
      <c r="B2546" s="46"/>
      <c r="C2546" s="46"/>
      <c r="D2546" s="46"/>
      <c r="E2546" s="98"/>
      <c r="F2546" s="46"/>
      <c r="G2546" s="46"/>
      <c r="H2546" s="98"/>
    </row>
    <row r="2547" spans="1:8" ht="15.75">
      <c r="A2547" s="46"/>
      <c r="B2547" s="46"/>
      <c r="C2547" s="46"/>
      <c r="D2547" s="46"/>
      <c r="E2547" s="98"/>
      <c r="F2547" s="46"/>
      <c r="G2547" s="46"/>
      <c r="H2547" s="98"/>
    </row>
    <row r="2548" spans="1:8" ht="15.75">
      <c r="A2548" s="46"/>
      <c r="B2548" s="46"/>
      <c r="C2548" s="46"/>
      <c r="D2548" s="46"/>
      <c r="E2548" s="98"/>
      <c r="F2548" s="46"/>
      <c r="G2548" s="46"/>
      <c r="H2548" s="98"/>
    </row>
    <row r="2549" spans="1:8" ht="15.75">
      <c r="A2549" s="46"/>
      <c r="B2549" s="46"/>
      <c r="C2549" s="46"/>
      <c r="D2549" s="46"/>
      <c r="E2549" s="98"/>
      <c r="F2549" s="46"/>
      <c r="G2549" s="46"/>
      <c r="H2549" s="98"/>
    </row>
    <row r="2550" spans="1:8" ht="15.75">
      <c r="A2550" s="46"/>
      <c r="B2550" s="46"/>
      <c r="C2550" s="46"/>
      <c r="D2550" s="46"/>
      <c r="E2550" s="98"/>
      <c r="F2550" s="46"/>
      <c r="G2550" s="46"/>
      <c r="H2550" s="98"/>
    </row>
    <row r="2551" spans="1:8" ht="15.75">
      <c r="A2551" s="46"/>
      <c r="B2551" s="46"/>
      <c r="C2551" s="46"/>
      <c r="D2551" s="46"/>
      <c r="E2551" s="98"/>
      <c r="F2551" s="46"/>
      <c r="G2551" s="46"/>
      <c r="H2551" s="98"/>
    </row>
    <row r="2552" spans="1:8" ht="15.75">
      <c r="A2552" s="46"/>
      <c r="B2552" s="46"/>
      <c r="C2552" s="46"/>
      <c r="D2552" s="46"/>
      <c r="E2552" s="98"/>
      <c r="F2552" s="46"/>
      <c r="G2552" s="46"/>
      <c r="H2552" s="98"/>
    </row>
    <row r="2553" spans="1:8" ht="15.75">
      <c r="A2553" s="46"/>
      <c r="B2553" s="46"/>
      <c r="C2553" s="46"/>
      <c r="D2553" s="46"/>
      <c r="E2553" s="98"/>
      <c r="F2553" s="46"/>
      <c r="G2553" s="46"/>
      <c r="H2553" s="98"/>
    </row>
    <row r="2554" spans="1:8" ht="15.75">
      <c r="A2554" s="46"/>
      <c r="B2554" s="46"/>
      <c r="C2554" s="46"/>
      <c r="D2554" s="46"/>
      <c r="E2554" s="98"/>
      <c r="F2554" s="46"/>
      <c r="G2554" s="46"/>
      <c r="H2554" s="98"/>
    </row>
    <row r="2555" spans="1:8" ht="15.75">
      <c r="A2555" s="46"/>
      <c r="B2555" s="46"/>
      <c r="C2555" s="46"/>
      <c r="D2555" s="46"/>
      <c r="E2555" s="98"/>
      <c r="F2555" s="46"/>
      <c r="G2555" s="46"/>
      <c r="H2555" s="98"/>
    </row>
    <row r="2556" spans="1:8" ht="15.75">
      <c r="A2556" s="46"/>
      <c r="B2556" s="46"/>
      <c r="C2556" s="46"/>
      <c r="D2556" s="46"/>
      <c r="E2556" s="98"/>
      <c r="F2556" s="46"/>
      <c r="G2556" s="46"/>
      <c r="H2556" s="98"/>
    </row>
    <row r="2557" spans="1:8" ht="15.75">
      <c r="A2557" s="46"/>
      <c r="B2557" s="46"/>
      <c r="C2557" s="46"/>
      <c r="D2557" s="46"/>
      <c r="E2557" s="98"/>
      <c r="F2557" s="46"/>
      <c r="G2557" s="46"/>
      <c r="H2557" s="98"/>
    </row>
    <row r="2558" spans="1:8" ht="15.75">
      <c r="A2558" s="46"/>
      <c r="B2558" s="46"/>
      <c r="C2558" s="46"/>
      <c r="D2558" s="46"/>
      <c r="E2558" s="98"/>
      <c r="F2558" s="46"/>
      <c r="G2558" s="46"/>
      <c r="H2558" s="98"/>
    </row>
    <row r="2559" spans="1:8" ht="15.75">
      <c r="A2559" s="46"/>
      <c r="B2559" s="46"/>
      <c r="C2559" s="46"/>
      <c r="D2559" s="46"/>
      <c r="E2559" s="98"/>
      <c r="F2559" s="46"/>
      <c r="G2559" s="46"/>
      <c r="H2559" s="98"/>
    </row>
    <row r="2560" spans="1:8" ht="15.75">
      <c r="A2560" s="46"/>
      <c r="B2560" s="46"/>
      <c r="C2560" s="46"/>
      <c r="D2560" s="46"/>
      <c r="E2560" s="98"/>
      <c r="F2560" s="46"/>
      <c r="G2560" s="46"/>
      <c r="H2560" s="98"/>
    </row>
    <row r="2561" spans="1:8" ht="15.75">
      <c r="A2561" s="46"/>
      <c r="B2561" s="46"/>
      <c r="C2561" s="46"/>
      <c r="D2561" s="46"/>
      <c r="E2561" s="98"/>
      <c r="F2561" s="46"/>
      <c r="G2561" s="46"/>
      <c r="H2561" s="98"/>
    </row>
    <row r="2562" spans="1:8" ht="15.75">
      <c r="A2562" s="46"/>
      <c r="B2562" s="46"/>
      <c r="C2562" s="46"/>
      <c r="D2562" s="46"/>
      <c r="E2562" s="98"/>
      <c r="F2562" s="46"/>
      <c r="G2562" s="46"/>
      <c r="H2562" s="98"/>
    </row>
    <row r="2563" spans="1:8" ht="15.75">
      <c r="A2563" s="46"/>
      <c r="B2563" s="46"/>
      <c r="C2563" s="46"/>
      <c r="D2563" s="46"/>
      <c r="E2563" s="98"/>
      <c r="F2563" s="46"/>
      <c r="G2563" s="46"/>
      <c r="H2563" s="98"/>
    </row>
    <row r="2564" spans="1:8" ht="15.75">
      <c r="A2564" s="46"/>
      <c r="B2564" s="46"/>
      <c r="C2564" s="46"/>
      <c r="D2564" s="46"/>
      <c r="E2564" s="98"/>
      <c r="F2564" s="46"/>
      <c r="G2564" s="46"/>
      <c r="H2564" s="98"/>
    </row>
    <row r="2565" spans="1:8" ht="15.75">
      <c r="A2565" s="46"/>
      <c r="B2565" s="46"/>
      <c r="C2565" s="46"/>
      <c r="D2565" s="46"/>
      <c r="E2565" s="98"/>
      <c r="F2565" s="46"/>
      <c r="G2565" s="46"/>
      <c r="H2565" s="98"/>
    </row>
    <row r="2566" spans="1:8" ht="15.75">
      <c r="A2566" s="46"/>
      <c r="B2566" s="46"/>
      <c r="C2566" s="46"/>
      <c r="D2566" s="46"/>
      <c r="E2566" s="98"/>
      <c r="F2566" s="46"/>
      <c r="G2566" s="46"/>
      <c r="H2566" s="98"/>
    </row>
    <row r="2567" spans="1:8" ht="15.75">
      <c r="A2567" s="46"/>
      <c r="B2567" s="46"/>
      <c r="C2567" s="46"/>
      <c r="D2567" s="46"/>
      <c r="E2567" s="98"/>
      <c r="F2567" s="46"/>
      <c r="G2567" s="46"/>
      <c r="H2567" s="98"/>
    </row>
    <row r="2568" spans="1:8" ht="15.75">
      <c r="A2568" s="46"/>
      <c r="B2568" s="46"/>
      <c r="C2568" s="46"/>
      <c r="D2568" s="46"/>
      <c r="E2568" s="98"/>
      <c r="F2568" s="46"/>
      <c r="G2568" s="46"/>
      <c r="H2568" s="98"/>
    </row>
    <row r="2569" spans="1:8" ht="15.75">
      <c r="A2569" s="46"/>
      <c r="B2569" s="46"/>
      <c r="C2569" s="46"/>
      <c r="D2569" s="46"/>
      <c r="E2569" s="98"/>
      <c r="F2569" s="46"/>
      <c r="G2569" s="46"/>
      <c r="H2569" s="98"/>
    </row>
    <row r="2570" spans="1:8" ht="15.75">
      <c r="A2570" s="46"/>
      <c r="B2570" s="46"/>
      <c r="C2570" s="46"/>
      <c r="D2570" s="46"/>
      <c r="E2570" s="98"/>
      <c r="F2570" s="46"/>
      <c r="G2570" s="46"/>
      <c r="H2570" s="98"/>
    </row>
    <row r="2571" spans="1:8" ht="15.75">
      <c r="A2571" s="46"/>
      <c r="B2571" s="46"/>
      <c r="C2571" s="46"/>
      <c r="D2571" s="46"/>
      <c r="E2571" s="98"/>
      <c r="F2571" s="46"/>
      <c r="G2571" s="46"/>
      <c r="H2571" s="98"/>
    </row>
    <row r="2572" spans="1:8" ht="15.75">
      <c r="A2572" s="46"/>
      <c r="B2572" s="46"/>
      <c r="C2572" s="46"/>
      <c r="D2572" s="46"/>
      <c r="E2572" s="98"/>
      <c r="F2572" s="46"/>
      <c r="G2572" s="46"/>
      <c r="H2572" s="98"/>
    </row>
    <row r="2573" spans="1:8" ht="15.75">
      <c r="A2573" s="46"/>
      <c r="B2573" s="46"/>
      <c r="C2573" s="46"/>
      <c r="D2573" s="46"/>
      <c r="E2573" s="98"/>
      <c r="F2573" s="46"/>
      <c r="G2573" s="46"/>
      <c r="H2573" s="98"/>
    </row>
    <row r="2574" spans="1:8" ht="15.75">
      <c r="A2574" s="46"/>
      <c r="B2574" s="46"/>
      <c r="C2574" s="46"/>
      <c r="D2574" s="46"/>
      <c r="E2574" s="98"/>
      <c r="F2574" s="46"/>
      <c r="G2574" s="46"/>
      <c r="H2574" s="98"/>
    </row>
    <row r="2575" spans="1:8" ht="15.75">
      <c r="A2575" s="46"/>
      <c r="B2575" s="46"/>
      <c r="C2575" s="46"/>
      <c r="D2575" s="46"/>
      <c r="E2575" s="98"/>
      <c r="F2575" s="46"/>
      <c r="G2575" s="46"/>
      <c r="H2575" s="98"/>
    </row>
    <row r="2576" spans="1:8" ht="15.75">
      <c r="A2576" s="46"/>
      <c r="B2576" s="46"/>
      <c r="C2576" s="46"/>
      <c r="D2576" s="46"/>
      <c r="E2576" s="98"/>
      <c r="F2576" s="46"/>
      <c r="G2576" s="46"/>
      <c r="H2576" s="98"/>
    </row>
    <row r="2577" spans="1:8" ht="15.75">
      <c r="A2577" s="46"/>
      <c r="B2577" s="46"/>
      <c r="C2577" s="46"/>
      <c r="D2577" s="46"/>
      <c r="E2577" s="98"/>
      <c r="F2577" s="46"/>
      <c r="G2577" s="46"/>
      <c r="H2577" s="98"/>
    </row>
    <row r="2578" spans="1:8" ht="15.75">
      <c r="A2578" s="46"/>
      <c r="B2578" s="46"/>
      <c r="C2578" s="46"/>
      <c r="D2578" s="46"/>
      <c r="E2578" s="98"/>
      <c r="F2578" s="46"/>
      <c r="G2578" s="46"/>
      <c r="H2578" s="98"/>
    </row>
    <row r="2579" spans="1:8" ht="15.75">
      <c r="A2579" s="46"/>
      <c r="B2579" s="46"/>
      <c r="C2579" s="46"/>
      <c r="D2579" s="46"/>
      <c r="E2579" s="98"/>
      <c r="F2579" s="46"/>
      <c r="G2579" s="46"/>
      <c r="H2579" s="98"/>
    </row>
    <row r="2580" spans="1:8" ht="15.75">
      <c r="A2580" s="46"/>
      <c r="B2580" s="46"/>
      <c r="C2580" s="46"/>
      <c r="D2580" s="46"/>
      <c r="E2580" s="98"/>
      <c r="F2580" s="46"/>
      <c r="G2580" s="46"/>
      <c r="H2580" s="98"/>
    </row>
    <row r="2581" spans="1:8" ht="15.75">
      <c r="A2581" s="46"/>
      <c r="B2581" s="46"/>
      <c r="C2581" s="46"/>
      <c r="D2581" s="46"/>
      <c r="E2581" s="98"/>
      <c r="F2581" s="46"/>
      <c r="G2581" s="46"/>
      <c r="H2581" s="98"/>
    </row>
    <row r="2582" spans="1:8" ht="15.75">
      <c r="A2582" s="46"/>
      <c r="B2582" s="46"/>
      <c r="C2582" s="46"/>
      <c r="D2582" s="46"/>
      <c r="E2582" s="98"/>
      <c r="F2582" s="46"/>
      <c r="G2582" s="46"/>
      <c r="H2582" s="98"/>
    </row>
    <row r="2583" spans="1:8" ht="15.75">
      <c r="A2583" s="46"/>
      <c r="B2583" s="46"/>
      <c r="C2583" s="46"/>
      <c r="D2583" s="46"/>
      <c r="E2583" s="98"/>
      <c r="F2583" s="46"/>
      <c r="G2583" s="46"/>
      <c r="H2583" s="98"/>
    </row>
    <row r="2584" spans="1:8" ht="15.75">
      <c r="A2584" s="46"/>
      <c r="B2584" s="46"/>
      <c r="C2584" s="46"/>
      <c r="D2584" s="46"/>
      <c r="E2584" s="98"/>
      <c r="F2584" s="46"/>
      <c r="G2584" s="46"/>
      <c r="H2584" s="98"/>
    </row>
    <row r="2585" spans="1:8" ht="15.75">
      <c r="A2585" s="46"/>
      <c r="B2585" s="46"/>
      <c r="C2585" s="46"/>
      <c r="D2585" s="46"/>
      <c r="E2585" s="98"/>
      <c r="F2585" s="46"/>
      <c r="G2585" s="46"/>
      <c r="H2585" s="98"/>
    </row>
    <row r="2586" spans="1:8" ht="15.75">
      <c r="A2586" s="46"/>
      <c r="B2586" s="46"/>
      <c r="C2586" s="46"/>
      <c r="D2586" s="46"/>
      <c r="E2586" s="98"/>
      <c r="F2586" s="46"/>
      <c r="G2586" s="46"/>
      <c r="H2586" s="98"/>
    </row>
    <row r="2587" spans="1:8" ht="15.75">
      <c r="A2587" s="46"/>
      <c r="B2587" s="46"/>
      <c r="C2587" s="46"/>
      <c r="D2587" s="46"/>
      <c r="E2587" s="98"/>
      <c r="F2587" s="46"/>
      <c r="G2587" s="46"/>
      <c r="H2587" s="98"/>
    </row>
    <row r="2588" spans="1:8" ht="15.75">
      <c r="A2588" s="46"/>
      <c r="B2588" s="46"/>
      <c r="C2588" s="46"/>
      <c r="D2588" s="46"/>
      <c r="E2588" s="98"/>
      <c r="F2588" s="46"/>
      <c r="G2588" s="46"/>
      <c r="H2588" s="98"/>
    </row>
    <row r="2589" spans="1:8" ht="15.75">
      <c r="A2589" s="46"/>
      <c r="B2589" s="46"/>
      <c r="C2589" s="46"/>
      <c r="D2589" s="46"/>
      <c r="E2589" s="98"/>
      <c r="F2589" s="46"/>
      <c r="G2589" s="46"/>
      <c r="H2589" s="98"/>
    </row>
    <row r="2590" spans="1:8" ht="15.75">
      <c r="A2590" s="46"/>
      <c r="B2590" s="46"/>
      <c r="C2590" s="46"/>
      <c r="D2590" s="46"/>
      <c r="E2590" s="98"/>
      <c r="F2590" s="46"/>
      <c r="G2590" s="46"/>
      <c r="H2590" s="98"/>
    </row>
    <row r="2591" spans="1:8" ht="15.75">
      <c r="A2591" s="46"/>
      <c r="B2591" s="46"/>
      <c r="C2591" s="46"/>
      <c r="D2591" s="46"/>
      <c r="E2591" s="98"/>
      <c r="F2591" s="46"/>
      <c r="G2591" s="46"/>
      <c r="H2591" s="98"/>
    </row>
    <row r="2592" spans="1:8" ht="15.75">
      <c r="A2592" s="46"/>
      <c r="B2592" s="46"/>
      <c r="C2592" s="46"/>
      <c r="D2592" s="46"/>
      <c r="E2592" s="98"/>
      <c r="F2592" s="46"/>
      <c r="G2592" s="46"/>
      <c r="H2592" s="98"/>
    </row>
    <row r="2593" spans="1:8" ht="15.75">
      <c r="A2593" s="46"/>
      <c r="B2593" s="46"/>
      <c r="C2593" s="46"/>
      <c r="D2593" s="46"/>
      <c r="E2593" s="98"/>
      <c r="F2593" s="46"/>
      <c r="G2593" s="46"/>
      <c r="H2593" s="98"/>
    </row>
    <row r="2594" spans="1:8" ht="15.75">
      <c r="A2594" s="46"/>
      <c r="B2594" s="46"/>
      <c r="C2594" s="46"/>
      <c r="D2594" s="46"/>
      <c r="E2594" s="98"/>
      <c r="F2594" s="46"/>
      <c r="G2594" s="46"/>
      <c r="H2594" s="98"/>
    </row>
    <row r="2595" spans="1:8" ht="15.75">
      <c r="A2595" s="46"/>
      <c r="B2595" s="46"/>
      <c r="C2595" s="46"/>
      <c r="D2595" s="46"/>
      <c r="E2595" s="98"/>
      <c r="F2595" s="46"/>
      <c r="G2595" s="46"/>
      <c r="H2595" s="98"/>
    </row>
    <row r="2596" spans="1:8" ht="15.75">
      <c r="A2596" s="46"/>
      <c r="B2596" s="46"/>
      <c r="C2596" s="46"/>
      <c r="D2596" s="46"/>
      <c r="E2596" s="98"/>
      <c r="F2596" s="46"/>
      <c r="G2596" s="46"/>
      <c r="H2596" s="98"/>
    </row>
    <row r="2597" spans="1:8" ht="15.75">
      <c r="A2597" s="46"/>
      <c r="B2597" s="46"/>
      <c r="C2597" s="46"/>
      <c r="D2597" s="46"/>
      <c r="E2597" s="98"/>
      <c r="F2597" s="46"/>
      <c r="G2597" s="46"/>
      <c r="H2597" s="98"/>
    </row>
    <row r="2598" spans="1:8" ht="15.75">
      <c r="A2598" s="46"/>
      <c r="B2598" s="46"/>
      <c r="C2598" s="46"/>
      <c r="D2598" s="46"/>
      <c r="E2598" s="98"/>
      <c r="F2598" s="46"/>
      <c r="G2598" s="46"/>
      <c r="H2598" s="98"/>
    </row>
    <row r="2599" spans="1:8" ht="15.75">
      <c r="A2599" s="46"/>
      <c r="B2599" s="46"/>
      <c r="C2599" s="46"/>
      <c r="D2599" s="46"/>
      <c r="E2599" s="98"/>
      <c r="F2599" s="46"/>
      <c r="G2599" s="46"/>
      <c r="H2599" s="98"/>
    </row>
    <row r="2600" spans="1:8" ht="15.75">
      <c r="A2600" s="46"/>
      <c r="B2600" s="46"/>
      <c r="C2600" s="46"/>
      <c r="D2600" s="46"/>
      <c r="E2600" s="98"/>
      <c r="F2600" s="46"/>
      <c r="G2600" s="46"/>
      <c r="H2600" s="98"/>
    </row>
    <row r="2601" spans="1:8" ht="15.75">
      <c r="A2601" s="46"/>
      <c r="B2601" s="46"/>
      <c r="C2601" s="46"/>
      <c r="D2601" s="46"/>
      <c r="E2601" s="98"/>
      <c r="F2601" s="46"/>
      <c r="G2601" s="46"/>
      <c r="H2601" s="98"/>
    </row>
    <row r="2602" spans="1:8" ht="15.75">
      <c r="A2602" s="46"/>
      <c r="B2602" s="46"/>
      <c r="C2602" s="46"/>
      <c r="D2602" s="46"/>
      <c r="E2602" s="98"/>
      <c r="F2602" s="46"/>
      <c r="G2602" s="46"/>
      <c r="H2602" s="98"/>
    </row>
    <row r="2603" spans="1:8" ht="15.75">
      <c r="A2603" s="46"/>
      <c r="B2603" s="46"/>
      <c r="C2603" s="46"/>
      <c r="D2603" s="46"/>
      <c r="E2603" s="98"/>
      <c r="F2603" s="46"/>
      <c r="G2603" s="46"/>
      <c r="H2603" s="98"/>
    </row>
    <row r="2604" spans="1:8" ht="15.75">
      <c r="A2604" s="46"/>
      <c r="B2604" s="46"/>
      <c r="C2604" s="46"/>
      <c r="D2604" s="46"/>
      <c r="E2604" s="98"/>
      <c r="F2604" s="46"/>
      <c r="G2604" s="46"/>
      <c r="H2604" s="98"/>
    </row>
    <row r="2605" spans="1:8" ht="15.75">
      <c r="A2605" s="46"/>
      <c r="B2605" s="46"/>
      <c r="C2605" s="46"/>
      <c r="D2605" s="46"/>
      <c r="E2605" s="98"/>
      <c r="F2605" s="46"/>
      <c r="G2605" s="46"/>
      <c r="H2605" s="98"/>
    </row>
    <row r="2606" spans="1:8" ht="15.75">
      <c r="A2606" s="46"/>
      <c r="B2606" s="46"/>
      <c r="C2606" s="46"/>
      <c r="D2606" s="46"/>
      <c r="E2606" s="98"/>
      <c r="F2606" s="46"/>
      <c r="G2606" s="46"/>
      <c r="H2606" s="98"/>
    </row>
    <row r="2607" spans="1:8" ht="15.75">
      <c r="A2607" s="46"/>
      <c r="B2607" s="46"/>
      <c r="C2607" s="46"/>
      <c r="D2607" s="46"/>
      <c r="E2607" s="98"/>
      <c r="F2607" s="46"/>
      <c r="G2607" s="46"/>
      <c r="H2607" s="98"/>
    </row>
    <row r="2608" spans="1:8" ht="15.75">
      <c r="A2608" s="46"/>
      <c r="B2608" s="46"/>
      <c r="C2608" s="46"/>
      <c r="D2608" s="46"/>
      <c r="E2608" s="98"/>
      <c r="F2608" s="46"/>
      <c r="G2608" s="46"/>
      <c r="H2608" s="98"/>
    </row>
    <row r="2609" spans="1:8" ht="15.75">
      <c r="A2609" s="46"/>
      <c r="B2609" s="46"/>
      <c r="C2609" s="46"/>
      <c r="D2609" s="46"/>
      <c r="E2609" s="98"/>
      <c r="F2609" s="46"/>
      <c r="G2609" s="46"/>
      <c r="H2609" s="98"/>
    </row>
    <row r="2610" spans="1:8" ht="15.75">
      <c r="A2610" s="46"/>
      <c r="B2610" s="46"/>
      <c r="C2610" s="46"/>
      <c r="D2610" s="46"/>
      <c r="E2610" s="98"/>
      <c r="F2610" s="46"/>
      <c r="G2610" s="46"/>
      <c r="H2610" s="98"/>
    </row>
    <row r="2611" spans="1:8" ht="15.75">
      <c r="A2611" s="46"/>
      <c r="B2611" s="46"/>
      <c r="C2611" s="46"/>
      <c r="D2611" s="46"/>
      <c r="E2611" s="98"/>
      <c r="F2611" s="46"/>
      <c r="G2611" s="46"/>
      <c r="H2611" s="98"/>
    </row>
    <row r="2612" spans="1:8" ht="15.75">
      <c r="A2612" s="46"/>
      <c r="B2612" s="46"/>
      <c r="C2612" s="46"/>
      <c r="D2612" s="46"/>
      <c r="E2612" s="98"/>
      <c r="F2612" s="46"/>
      <c r="G2612" s="46"/>
      <c r="H2612" s="98"/>
    </row>
    <row r="2613" spans="1:8" ht="15.75">
      <c r="A2613" s="46"/>
      <c r="B2613" s="46"/>
      <c r="C2613" s="46"/>
      <c r="D2613" s="46"/>
      <c r="E2613" s="98"/>
      <c r="F2613" s="46"/>
      <c r="G2613" s="46"/>
      <c r="H2613" s="98"/>
    </row>
    <row r="2614" spans="1:8" ht="15.75">
      <c r="A2614" s="46"/>
      <c r="B2614" s="46"/>
      <c r="C2614" s="46"/>
      <c r="D2614" s="46"/>
      <c r="E2614" s="98"/>
      <c r="F2614" s="46"/>
      <c r="G2614" s="46"/>
      <c r="H2614" s="98"/>
    </row>
    <row r="2615" spans="1:8" ht="15.75">
      <c r="A2615" s="46"/>
      <c r="B2615" s="46"/>
      <c r="C2615" s="46"/>
      <c r="D2615" s="46"/>
      <c r="E2615" s="98"/>
      <c r="F2615" s="46"/>
      <c r="G2615" s="46"/>
      <c r="H2615" s="98"/>
    </row>
    <row r="2616" spans="1:8" ht="15.75">
      <c r="A2616" s="46"/>
      <c r="B2616" s="46"/>
      <c r="C2616" s="46"/>
      <c r="D2616" s="46"/>
      <c r="E2616" s="98"/>
      <c r="F2616" s="46"/>
      <c r="G2616" s="46"/>
      <c r="H2616" s="98"/>
    </row>
    <row r="2617" spans="1:8" ht="15.75">
      <c r="A2617" s="46"/>
      <c r="B2617" s="46"/>
      <c r="C2617" s="46"/>
      <c r="D2617" s="46"/>
      <c r="E2617" s="98"/>
      <c r="F2617" s="46"/>
      <c r="G2617" s="46"/>
      <c r="H2617" s="98"/>
    </row>
    <row r="2618" spans="1:8" ht="15.75">
      <c r="A2618" s="46"/>
      <c r="B2618" s="46"/>
      <c r="C2618" s="46"/>
      <c r="D2618" s="46"/>
      <c r="E2618" s="98"/>
      <c r="F2618" s="46"/>
      <c r="G2618" s="46"/>
      <c r="H2618" s="98"/>
    </row>
    <row r="2619" spans="1:8" ht="15.75">
      <c r="A2619" s="46"/>
      <c r="B2619" s="46"/>
      <c r="C2619" s="46"/>
      <c r="D2619" s="46"/>
      <c r="E2619" s="98"/>
      <c r="F2619" s="46"/>
      <c r="G2619" s="46"/>
      <c r="H2619" s="98"/>
    </row>
    <row r="2620" spans="1:8" ht="15.75">
      <c r="A2620" s="46"/>
      <c r="B2620" s="46"/>
      <c r="C2620" s="46"/>
      <c r="D2620" s="46"/>
      <c r="E2620" s="98"/>
      <c r="F2620" s="46"/>
      <c r="G2620" s="46"/>
      <c r="H2620" s="98"/>
    </row>
    <row r="2621" spans="1:8" ht="15.75">
      <c r="A2621" s="46"/>
      <c r="B2621" s="46"/>
      <c r="C2621" s="46"/>
      <c r="D2621" s="46"/>
      <c r="E2621" s="98"/>
      <c r="F2621" s="46"/>
      <c r="G2621" s="46"/>
      <c r="H2621" s="98"/>
    </row>
    <row r="2622" spans="1:8" ht="15.75">
      <c r="A2622" s="46"/>
      <c r="B2622" s="46"/>
      <c r="C2622" s="46"/>
      <c r="D2622" s="46"/>
      <c r="E2622" s="98"/>
      <c r="F2622" s="46"/>
      <c r="G2622" s="46"/>
      <c r="H2622" s="98"/>
    </row>
    <row r="2623" spans="1:8" ht="15.75">
      <c r="A2623" s="46"/>
      <c r="B2623" s="46"/>
      <c r="C2623" s="46"/>
      <c r="D2623" s="46"/>
      <c r="E2623" s="98"/>
      <c r="F2623" s="46"/>
      <c r="G2623" s="46"/>
      <c r="H2623" s="98"/>
    </row>
    <row r="2624" spans="1:8" ht="15.75">
      <c r="A2624" s="46"/>
      <c r="B2624" s="46"/>
      <c r="C2624" s="46"/>
      <c r="D2624" s="46"/>
      <c r="E2624" s="98"/>
      <c r="F2624" s="46"/>
      <c r="G2624" s="46"/>
      <c r="H2624" s="98"/>
    </row>
    <row r="2625" spans="1:8" ht="15.75">
      <c r="A2625" s="46"/>
      <c r="B2625" s="46"/>
      <c r="C2625" s="46"/>
      <c r="D2625" s="46"/>
      <c r="E2625" s="98"/>
      <c r="F2625" s="46"/>
      <c r="G2625" s="46"/>
      <c r="H2625" s="98"/>
    </row>
    <row r="2626" spans="1:8" ht="15.75">
      <c r="A2626" s="46"/>
      <c r="B2626" s="46"/>
      <c r="C2626" s="46"/>
      <c r="D2626" s="46"/>
      <c r="E2626" s="98"/>
      <c r="F2626" s="46"/>
      <c r="G2626" s="46"/>
      <c r="H2626" s="98"/>
    </row>
    <row r="2627" spans="1:8" ht="15.75">
      <c r="A2627" s="46"/>
      <c r="B2627" s="46"/>
      <c r="C2627" s="46"/>
      <c r="D2627" s="46"/>
      <c r="E2627" s="98"/>
      <c r="F2627" s="46"/>
      <c r="G2627" s="46"/>
      <c r="H2627" s="98"/>
    </row>
    <row r="2628" spans="1:8" ht="15.75">
      <c r="A2628" s="46"/>
      <c r="B2628" s="46"/>
      <c r="C2628" s="46"/>
      <c r="D2628" s="46"/>
      <c r="E2628" s="98"/>
      <c r="F2628" s="46"/>
      <c r="G2628" s="46"/>
      <c r="H2628" s="98"/>
    </row>
    <row r="2629" spans="1:8" ht="15.75">
      <c r="A2629" s="46"/>
      <c r="B2629" s="46"/>
      <c r="C2629" s="46"/>
      <c r="D2629" s="46"/>
      <c r="E2629" s="98"/>
      <c r="F2629" s="46"/>
      <c r="G2629" s="46"/>
      <c r="H2629" s="98"/>
    </row>
    <row r="2630" spans="1:8" ht="15.75">
      <c r="A2630" s="46"/>
      <c r="B2630" s="46"/>
      <c r="C2630" s="46"/>
      <c r="D2630" s="46"/>
      <c r="E2630" s="98"/>
      <c r="F2630" s="46"/>
      <c r="G2630" s="46"/>
      <c r="H2630" s="98"/>
    </row>
    <row r="2631" spans="1:8" ht="15.75">
      <c r="A2631" s="46"/>
      <c r="B2631" s="46"/>
      <c r="C2631" s="46"/>
      <c r="D2631" s="46"/>
      <c r="E2631" s="98"/>
      <c r="F2631" s="46"/>
      <c r="G2631" s="46"/>
      <c r="H2631" s="98"/>
    </row>
    <row r="2632" spans="1:8" ht="15.75">
      <c r="A2632" s="46"/>
      <c r="B2632" s="46"/>
      <c r="C2632" s="46"/>
      <c r="D2632" s="46"/>
      <c r="E2632" s="98"/>
      <c r="F2632" s="46"/>
      <c r="G2632" s="46"/>
      <c r="H2632" s="98"/>
    </row>
    <row r="2633" spans="1:8" ht="15.75">
      <c r="A2633" s="46"/>
      <c r="B2633" s="46"/>
      <c r="C2633" s="46"/>
      <c r="D2633" s="46"/>
      <c r="E2633" s="98"/>
      <c r="F2633" s="46"/>
      <c r="G2633" s="46"/>
      <c r="H2633" s="98"/>
    </row>
    <row r="2634" spans="1:8" ht="15.75">
      <c r="A2634" s="46"/>
      <c r="B2634" s="46"/>
      <c r="C2634" s="46"/>
      <c r="D2634" s="46"/>
      <c r="E2634" s="98"/>
      <c r="F2634" s="46"/>
      <c r="G2634" s="46"/>
      <c r="H2634" s="98"/>
    </row>
    <row r="2635" spans="1:8" ht="15.75">
      <c r="A2635" s="46"/>
      <c r="B2635" s="46"/>
      <c r="C2635" s="46"/>
      <c r="D2635" s="46"/>
      <c r="E2635" s="98"/>
      <c r="F2635" s="46"/>
      <c r="G2635" s="46"/>
      <c r="H2635" s="98"/>
    </row>
    <row r="2636" spans="1:8" ht="15.75">
      <c r="A2636" s="46"/>
      <c r="B2636" s="46"/>
      <c r="C2636" s="46"/>
      <c r="D2636" s="46"/>
      <c r="E2636" s="98"/>
      <c r="F2636" s="46"/>
      <c r="G2636" s="46"/>
      <c r="H2636" s="98"/>
    </row>
    <row r="2637" spans="1:8" ht="15.75">
      <c r="A2637" s="46"/>
      <c r="B2637" s="46"/>
      <c r="C2637" s="46"/>
      <c r="D2637" s="46"/>
      <c r="E2637" s="98"/>
      <c r="F2637" s="46"/>
      <c r="G2637" s="46"/>
      <c r="H2637" s="98"/>
    </row>
    <row r="2638" spans="1:8" ht="15.75">
      <c r="A2638" s="46"/>
      <c r="B2638" s="46"/>
      <c r="C2638" s="46"/>
      <c r="D2638" s="46"/>
      <c r="E2638" s="98"/>
      <c r="F2638" s="46"/>
      <c r="G2638" s="46"/>
      <c r="H2638" s="98"/>
    </row>
    <row r="2639" spans="1:8" ht="15.75">
      <c r="A2639" s="46"/>
      <c r="B2639" s="46"/>
      <c r="C2639" s="46"/>
      <c r="D2639" s="46"/>
      <c r="E2639" s="98"/>
      <c r="F2639" s="46"/>
      <c r="G2639" s="46"/>
      <c r="H2639" s="98"/>
    </row>
    <row r="2640" spans="1:8" ht="15.75">
      <c r="A2640" s="46"/>
      <c r="B2640" s="46"/>
      <c r="C2640" s="46"/>
      <c r="D2640" s="46"/>
      <c r="E2640" s="98"/>
      <c r="F2640" s="46"/>
      <c r="G2640" s="46"/>
      <c r="H2640" s="98"/>
    </row>
    <row r="2641" spans="1:8" ht="15.75">
      <c r="A2641" s="46"/>
      <c r="B2641" s="46"/>
      <c r="C2641" s="46"/>
      <c r="D2641" s="46"/>
      <c r="E2641" s="98"/>
      <c r="F2641" s="46"/>
      <c r="G2641" s="46"/>
      <c r="H2641" s="98"/>
    </row>
    <row r="2642" spans="1:8" ht="15.75">
      <c r="A2642" s="46"/>
      <c r="B2642" s="46"/>
      <c r="C2642" s="46"/>
      <c r="D2642" s="46"/>
      <c r="E2642" s="98"/>
      <c r="F2642" s="46"/>
      <c r="G2642" s="46"/>
      <c r="H2642" s="98"/>
    </row>
    <row r="2643" spans="1:8" ht="15.75">
      <c r="A2643" s="46"/>
      <c r="B2643" s="46"/>
      <c r="C2643" s="46"/>
      <c r="D2643" s="46"/>
      <c r="E2643" s="98"/>
      <c r="F2643" s="46"/>
      <c r="G2643" s="46"/>
      <c r="H2643" s="98"/>
    </row>
    <row r="2644" spans="1:8" ht="15.75">
      <c r="A2644" s="46"/>
      <c r="B2644" s="46"/>
      <c r="C2644" s="46"/>
      <c r="D2644" s="46"/>
      <c r="E2644" s="98"/>
      <c r="F2644" s="46"/>
      <c r="G2644" s="46"/>
      <c r="H2644" s="98"/>
    </row>
    <row r="2645" spans="1:8" ht="15.75">
      <c r="A2645" s="46"/>
      <c r="B2645" s="46"/>
      <c r="C2645" s="46"/>
      <c r="D2645" s="46"/>
      <c r="E2645" s="98"/>
      <c r="F2645" s="46"/>
      <c r="G2645" s="46"/>
      <c r="H2645" s="98"/>
    </row>
    <row r="2646" spans="1:8" ht="15.75">
      <c r="A2646" s="46"/>
      <c r="B2646" s="46"/>
      <c r="C2646" s="46"/>
      <c r="D2646" s="46"/>
      <c r="E2646" s="98"/>
      <c r="F2646" s="46"/>
      <c r="G2646" s="46"/>
      <c r="H2646" s="98"/>
    </row>
    <row r="2647" spans="1:8" ht="15.75">
      <c r="A2647" s="46"/>
      <c r="B2647" s="46"/>
      <c r="C2647" s="46"/>
      <c r="D2647" s="46"/>
      <c r="E2647" s="98"/>
      <c r="F2647" s="46"/>
      <c r="G2647" s="46"/>
      <c r="H2647" s="98"/>
    </row>
    <row r="2648" spans="1:8" ht="15.75">
      <c r="A2648" s="46"/>
      <c r="B2648" s="46"/>
      <c r="C2648" s="46"/>
      <c r="D2648" s="46"/>
      <c r="E2648" s="98"/>
      <c r="F2648" s="46"/>
      <c r="G2648" s="46"/>
      <c r="H2648" s="98"/>
    </row>
    <row r="2649" spans="1:8" ht="15.75">
      <c r="A2649" s="46"/>
      <c r="B2649" s="46"/>
      <c r="C2649" s="46"/>
      <c r="D2649" s="46"/>
      <c r="E2649" s="98"/>
      <c r="F2649" s="46"/>
      <c r="G2649" s="46"/>
      <c r="H2649" s="98"/>
    </row>
    <row r="2650" spans="1:8" ht="15.75">
      <c r="A2650" s="46"/>
      <c r="B2650" s="46"/>
      <c r="C2650" s="46"/>
      <c r="D2650" s="46"/>
      <c r="E2650" s="98"/>
      <c r="F2650" s="46"/>
      <c r="G2650" s="46"/>
      <c r="H2650" s="98"/>
    </row>
    <row r="2651" spans="1:8" ht="15.75">
      <c r="A2651" s="46"/>
      <c r="B2651" s="46"/>
      <c r="C2651" s="46"/>
      <c r="D2651" s="46"/>
      <c r="E2651" s="98"/>
      <c r="F2651" s="46"/>
      <c r="G2651" s="46"/>
      <c r="H2651" s="98"/>
    </row>
    <row r="2652" spans="1:8" ht="15.75">
      <c r="A2652" s="46"/>
      <c r="B2652" s="46"/>
      <c r="C2652" s="46"/>
      <c r="D2652" s="46"/>
      <c r="E2652" s="98"/>
      <c r="F2652" s="46"/>
      <c r="G2652" s="46"/>
      <c r="H2652" s="98"/>
    </row>
    <row r="2653" spans="1:8" ht="15.75">
      <c r="A2653" s="46"/>
      <c r="B2653" s="46"/>
      <c r="C2653" s="46"/>
      <c r="D2653" s="46"/>
      <c r="E2653" s="98"/>
      <c r="F2653" s="46"/>
      <c r="G2653" s="46"/>
      <c r="H2653" s="98"/>
    </row>
    <row r="2654" spans="1:8" ht="15.75">
      <c r="A2654" s="46"/>
      <c r="B2654" s="46"/>
      <c r="C2654" s="46"/>
      <c r="D2654" s="46"/>
      <c r="E2654" s="98"/>
      <c r="F2654" s="46"/>
      <c r="G2654" s="46"/>
      <c r="H2654" s="98"/>
    </row>
    <row r="2655" spans="1:8" ht="15.75">
      <c r="A2655" s="46"/>
      <c r="B2655" s="46"/>
      <c r="C2655" s="46"/>
      <c r="D2655" s="46"/>
      <c r="E2655" s="98"/>
      <c r="F2655" s="46"/>
      <c r="G2655" s="46"/>
      <c r="H2655" s="98"/>
    </row>
    <row r="2656" spans="1:8" ht="15.75">
      <c r="A2656" s="46"/>
      <c r="B2656" s="46"/>
      <c r="C2656" s="46"/>
      <c r="D2656" s="46"/>
      <c r="E2656" s="98"/>
      <c r="F2656" s="46"/>
      <c r="G2656" s="46"/>
      <c r="H2656" s="98"/>
    </row>
    <row r="2657" spans="1:8" ht="15.75">
      <c r="A2657" s="46"/>
      <c r="B2657" s="46"/>
      <c r="C2657" s="46"/>
      <c r="D2657" s="46"/>
      <c r="E2657" s="98"/>
      <c r="F2657" s="46"/>
      <c r="G2657" s="46"/>
      <c r="H2657" s="98"/>
    </row>
    <row r="2658" spans="1:8" ht="15.75">
      <c r="A2658" s="46"/>
      <c r="B2658" s="46"/>
      <c r="C2658" s="46"/>
      <c r="D2658" s="46"/>
      <c r="E2658" s="98"/>
      <c r="F2658" s="46"/>
      <c r="G2658" s="46"/>
      <c r="H2658" s="98"/>
    </row>
    <row r="2659" spans="1:8" ht="15.75">
      <c r="A2659" s="46"/>
      <c r="B2659" s="46"/>
      <c r="C2659" s="46"/>
      <c r="D2659" s="46"/>
      <c r="E2659" s="98"/>
      <c r="F2659" s="46"/>
      <c r="G2659" s="46"/>
      <c r="H2659" s="98"/>
    </row>
    <row r="2660" spans="1:8" ht="15.75">
      <c r="A2660" s="46"/>
      <c r="B2660" s="46"/>
      <c r="C2660" s="46"/>
      <c r="D2660" s="46"/>
      <c r="E2660" s="98"/>
      <c r="F2660" s="46"/>
      <c r="G2660" s="46"/>
      <c r="H2660" s="98"/>
    </row>
    <row r="2661" spans="1:8" ht="15.75">
      <c r="A2661" s="46"/>
      <c r="B2661" s="46"/>
      <c r="C2661" s="46"/>
      <c r="D2661" s="46"/>
      <c r="E2661" s="98"/>
      <c r="F2661" s="46"/>
      <c r="G2661" s="46"/>
      <c r="H2661" s="98"/>
    </row>
    <row r="2662" spans="1:8" ht="15.75">
      <c r="A2662" s="46"/>
      <c r="B2662" s="46"/>
      <c r="C2662" s="46"/>
      <c r="D2662" s="46"/>
      <c r="E2662" s="98"/>
      <c r="F2662" s="46"/>
      <c r="G2662" s="46"/>
      <c r="H2662" s="98"/>
    </row>
    <row r="2663" spans="1:8" ht="15.75">
      <c r="A2663" s="46"/>
      <c r="B2663" s="46"/>
      <c r="C2663" s="46"/>
      <c r="D2663" s="46"/>
      <c r="E2663" s="98"/>
      <c r="F2663" s="46"/>
      <c r="G2663" s="46"/>
      <c r="H2663" s="98"/>
    </row>
    <row r="2664" spans="1:8" ht="15.75">
      <c r="A2664" s="46"/>
      <c r="B2664" s="46"/>
      <c r="C2664" s="46"/>
      <c r="D2664" s="46"/>
      <c r="E2664" s="98"/>
      <c r="F2664" s="46"/>
      <c r="G2664" s="46"/>
      <c r="H2664" s="98"/>
    </row>
    <row r="2665" spans="1:8" ht="15.75">
      <c r="A2665" s="46"/>
      <c r="B2665" s="46"/>
      <c r="C2665" s="46"/>
      <c r="D2665" s="46"/>
      <c r="E2665" s="98"/>
      <c r="F2665" s="46"/>
      <c r="G2665" s="46"/>
      <c r="H2665" s="98"/>
    </row>
    <row r="2666" spans="1:8" ht="15.75">
      <c r="A2666" s="46"/>
      <c r="B2666" s="46"/>
      <c r="C2666" s="46"/>
      <c r="D2666" s="46"/>
      <c r="E2666" s="98"/>
      <c r="F2666" s="46"/>
      <c r="G2666" s="46"/>
      <c r="H2666" s="98"/>
    </row>
    <row r="2667" spans="1:8" ht="15.75">
      <c r="A2667" s="46"/>
      <c r="B2667" s="46"/>
      <c r="C2667" s="46"/>
      <c r="D2667" s="46"/>
      <c r="E2667" s="98"/>
      <c r="F2667" s="46"/>
      <c r="G2667" s="46"/>
      <c r="H2667" s="98"/>
    </row>
    <row r="2668" spans="1:8" ht="15.75">
      <c r="A2668" s="46"/>
      <c r="B2668" s="46"/>
      <c r="C2668" s="46"/>
      <c r="D2668" s="46"/>
      <c r="E2668" s="98"/>
      <c r="F2668" s="46"/>
      <c r="G2668" s="46"/>
      <c r="H2668" s="98"/>
    </row>
    <row r="2669" spans="1:8" ht="15.75">
      <c r="A2669" s="46"/>
      <c r="B2669" s="46"/>
      <c r="C2669" s="46"/>
      <c r="D2669" s="46"/>
      <c r="E2669" s="98"/>
      <c r="F2669" s="46"/>
      <c r="G2669" s="46"/>
      <c r="H2669" s="98"/>
    </row>
    <row r="2670" spans="1:8" ht="15.75">
      <c r="A2670" s="46"/>
      <c r="B2670" s="46"/>
      <c r="C2670" s="46"/>
      <c r="D2670" s="46"/>
      <c r="E2670" s="98"/>
      <c r="F2670" s="46"/>
      <c r="G2670" s="46"/>
      <c r="H2670" s="98"/>
    </row>
    <row r="2671" spans="1:8" ht="15.75">
      <c r="A2671" s="46"/>
      <c r="B2671" s="46"/>
      <c r="C2671" s="46"/>
      <c r="D2671" s="46"/>
      <c r="E2671" s="98"/>
      <c r="F2671" s="46"/>
      <c r="G2671" s="46"/>
      <c r="H2671" s="98"/>
    </row>
    <row r="2672" spans="1:8" ht="15.75">
      <c r="A2672" s="46"/>
      <c r="B2672" s="46"/>
      <c r="C2672" s="46"/>
      <c r="D2672" s="46"/>
      <c r="E2672" s="98"/>
      <c r="F2672" s="46"/>
      <c r="G2672" s="46"/>
      <c r="H2672" s="98"/>
    </row>
    <row r="2673" spans="1:8" ht="15.75">
      <c r="A2673" s="46"/>
      <c r="B2673" s="46"/>
      <c r="C2673" s="46"/>
      <c r="D2673" s="46"/>
      <c r="E2673" s="98"/>
      <c r="F2673" s="46"/>
      <c r="G2673" s="46"/>
      <c r="H2673" s="98"/>
    </row>
    <row r="2674" spans="1:8" ht="15.75">
      <c r="A2674" s="46"/>
      <c r="B2674" s="46"/>
      <c r="C2674" s="46"/>
      <c r="D2674" s="46"/>
      <c r="E2674" s="98"/>
      <c r="F2674" s="46"/>
      <c r="G2674" s="46"/>
      <c r="H2674" s="98"/>
    </row>
    <row r="2675" spans="1:8" ht="15.75">
      <c r="A2675" s="46"/>
      <c r="B2675" s="46"/>
      <c r="C2675" s="46"/>
      <c r="D2675" s="46"/>
      <c r="E2675" s="98"/>
      <c r="F2675" s="46"/>
      <c r="G2675" s="46"/>
      <c r="H2675" s="98"/>
    </row>
    <row r="2676" spans="1:8" ht="15.75">
      <c r="A2676" s="46"/>
      <c r="B2676" s="46"/>
      <c r="C2676" s="46"/>
      <c r="D2676" s="46"/>
      <c r="E2676" s="98"/>
      <c r="F2676" s="46"/>
      <c r="G2676" s="46"/>
      <c r="H2676" s="98"/>
    </row>
    <row r="2677" spans="1:8" ht="15.75">
      <c r="A2677" s="46"/>
      <c r="B2677" s="46"/>
      <c r="C2677" s="46"/>
      <c r="D2677" s="46"/>
      <c r="E2677" s="98"/>
      <c r="F2677" s="46"/>
      <c r="G2677" s="46"/>
      <c r="H2677" s="98"/>
    </row>
    <row r="2678" spans="1:8" ht="15.75">
      <c r="A2678" s="46"/>
      <c r="B2678" s="46"/>
      <c r="C2678" s="46"/>
      <c r="D2678" s="46"/>
      <c r="E2678" s="98"/>
      <c r="F2678" s="46"/>
      <c r="G2678" s="46"/>
      <c r="H2678" s="98"/>
    </row>
    <row r="2679" spans="1:8" ht="15.75">
      <c r="A2679" s="46"/>
      <c r="B2679" s="46"/>
      <c r="C2679" s="46"/>
      <c r="D2679" s="46"/>
      <c r="E2679" s="98"/>
      <c r="F2679" s="46"/>
      <c r="G2679" s="46"/>
      <c r="H2679" s="98"/>
    </row>
    <row r="2680" spans="1:8" ht="15.75">
      <c r="A2680" s="46"/>
      <c r="B2680" s="46"/>
      <c r="C2680" s="46"/>
      <c r="D2680" s="46"/>
      <c r="E2680" s="98"/>
      <c r="F2680" s="46"/>
      <c r="G2680" s="46"/>
      <c r="H2680" s="98"/>
    </row>
    <row r="2681" spans="1:8" ht="15.75">
      <c r="A2681" s="46"/>
      <c r="B2681" s="46"/>
      <c r="C2681" s="46"/>
      <c r="D2681" s="46"/>
      <c r="E2681" s="98"/>
      <c r="F2681" s="46"/>
      <c r="G2681" s="46"/>
      <c r="H2681" s="98"/>
    </row>
    <row r="2682" spans="1:8" ht="15.75">
      <c r="A2682" s="46"/>
      <c r="B2682" s="46"/>
      <c r="C2682" s="46"/>
      <c r="D2682" s="46"/>
      <c r="E2682" s="98"/>
      <c r="F2682" s="46"/>
      <c r="G2682" s="46"/>
      <c r="H2682" s="98"/>
    </row>
    <row r="2683" spans="1:8" ht="15.75">
      <c r="A2683" s="46"/>
      <c r="B2683" s="46"/>
      <c r="C2683" s="46"/>
      <c r="D2683" s="46"/>
      <c r="E2683" s="98"/>
      <c r="F2683" s="46"/>
      <c r="G2683" s="46"/>
      <c r="H2683" s="98"/>
    </row>
    <row r="2684" spans="1:8" ht="15.75">
      <c r="A2684" s="46"/>
      <c r="B2684" s="46"/>
      <c r="C2684" s="46"/>
      <c r="D2684" s="46"/>
      <c r="E2684" s="98"/>
      <c r="F2684" s="46"/>
      <c r="G2684" s="46"/>
      <c r="H2684" s="98"/>
    </row>
    <row r="2685" spans="1:8" ht="15.75">
      <c r="A2685" s="46"/>
      <c r="B2685" s="46"/>
      <c r="C2685" s="46"/>
      <c r="D2685" s="46"/>
      <c r="E2685" s="98"/>
      <c r="F2685" s="46"/>
      <c r="G2685" s="46"/>
      <c r="H2685" s="98"/>
    </row>
    <row r="2686" spans="1:8" ht="15.75">
      <c r="A2686" s="46"/>
      <c r="B2686" s="46"/>
      <c r="C2686" s="46"/>
      <c r="D2686" s="46"/>
      <c r="E2686" s="98"/>
      <c r="F2686" s="46"/>
      <c r="G2686" s="46"/>
      <c r="H2686" s="98"/>
    </row>
    <row r="2687" spans="1:8" ht="15.75">
      <c r="A2687" s="46"/>
      <c r="B2687" s="46"/>
      <c r="C2687" s="46"/>
      <c r="D2687" s="46"/>
      <c r="E2687" s="98"/>
      <c r="F2687" s="46"/>
      <c r="G2687" s="46"/>
      <c r="H2687" s="98"/>
    </row>
    <row r="2688" spans="1:8" ht="15.75">
      <c r="A2688" s="46"/>
      <c r="B2688" s="46"/>
      <c r="C2688" s="46"/>
      <c r="D2688" s="46"/>
      <c r="E2688" s="98"/>
      <c r="F2688" s="46"/>
      <c r="G2688" s="46"/>
      <c r="H2688" s="98"/>
    </row>
    <row r="2689" spans="1:8" ht="15.75">
      <c r="A2689" s="46"/>
      <c r="B2689" s="46"/>
      <c r="C2689" s="46"/>
      <c r="D2689" s="46"/>
      <c r="E2689" s="98"/>
      <c r="F2689" s="46"/>
      <c r="G2689" s="46"/>
      <c r="H2689" s="98"/>
    </row>
    <row r="2690" spans="1:8" ht="15.75">
      <c r="A2690" s="46"/>
      <c r="B2690" s="46"/>
      <c r="C2690" s="46"/>
      <c r="D2690" s="46"/>
      <c r="E2690" s="98"/>
      <c r="F2690" s="46"/>
      <c r="G2690" s="46"/>
      <c r="H2690" s="98"/>
    </row>
    <row r="2691" spans="1:8" ht="15.75">
      <c r="A2691" s="46"/>
      <c r="B2691" s="46"/>
      <c r="C2691" s="46"/>
      <c r="D2691" s="46"/>
      <c r="E2691" s="98"/>
      <c r="F2691" s="46"/>
      <c r="G2691" s="46"/>
      <c r="H2691" s="98"/>
    </row>
    <row r="2692" spans="1:8" ht="15.75">
      <c r="A2692" s="46"/>
      <c r="B2692" s="46"/>
      <c r="C2692" s="46"/>
      <c r="D2692" s="46"/>
      <c r="E2692" s="98"/>
      <c r="F2692" s="46"/>
      <c r="G2692" s="46"/>
      <c r="H2692" s="98"/>
    </row>
    <row r="2693" spans="1:8" ht="15.75">
      <c r="A2693" s="46"/>
      <c r="B2693" s="46"/>
      <c r="C2693" s="46"/>
      <c r="D2693" s="46"/>
      <c r="E2693" s="98"/>
      <c r="F2693" s="46"/>
      <c r="G2693" s="46"/>
      <c r="H2693" s="98"/>
    </row>
    <row r="2694" spans="1:8" ht="15.75">
      <c r="A2694" s="46"/>
      <c r="B2694" s="46"/>
      <c r="C2694" s="46"/>
      <c r="D2694" s="46"/>
      <c r="E2694" s="98"/>
      <c r="F2694" s="46"/>
      <c r="G2694" s="46"/>
      <c r="H2694" s="98"/>
    </row>
    <row r="2695" spans="1:8" ht="15.75">
      <c r="A2695" s="46"/>
      <c r="B2695" s="46"/>
      <c r="C2695" s="46"/>
      <c r="D2695" s="46"/>
      <c r="E2695" s="98"/>
      <c r="F2695" s="46"/>
      <c r="G2695" s="46"/>
      <c r="H2695" s="98"/>
    </row>
    <row r="2696" spans="1:8" ht="15.75">
      <c r="A2696" s="46"/>
      <c r="B2696" s="46"/>
      <c r="C2696" s="46"/>
      <c r="D2696" s="46"/>
      <c r="E2696" s="98"/>
      <c r="F2696" s="46"/>
      <c r="G2696" s="46"/>
      <c r="H2696" s="98"/>
    </row>
    <row r="2697" spans="1:8" ht="15.75">
      <c r="A2697" s="46"/>
      <c r="B2697" s="46"/>
      <c r="C2697" s="46"/>
      <c r="D2697" s="46"/>
      <c r="E2697" s="98"/>
      <c r="F2697" s="46"/>
      <c r="G2697" s="46"/>
      <c r="H2697" s="98"/>
    </row>
    <row r="2698" spans="1:8" ht="15.75">
      <c r="A2698" s="46"/>
      <c r="B2698" s="46"/>
      <c r="C2698" s="46"/>
      <c r="D2698" s="46"/>
      <c r="E2698" s="98"/>
      <c r="F2698" s="46"/>
      <c r="G2698" s="46"/>
      <c r="H2698" s="98"/>
    </row>
    <row r="2699" spans="1:8" ht="15.75">
      <c r="A2699" s="46"/>
      <c r="B2699" s="46"/>
      <c r="C2699" s="46"/>
      <c r="D2699" s="46"/>
      <c r="E2699" s="98"/>
      <c r="F2699" s="46"/>
      <c r="G2699" s="46"/>
      <c r="H2699" s="98"/>
    </row>
    <row r="2700" spans="1:8" ht="15.75">
      <c r="A2700" s="46"/>
      <c r="B2700" s="46"/>
      <c r="C2700" s="46"/>
      <c r="D2700" s="46"/>
      <c r="E2700" s="98"/>
      <c r="F2700" s="46"/>
      <c r="G2700" s="46"/>
      <c r="H2700" s="98"/>
    </row>
    <row r="2701" spans="1:8" ht="15.75">
      <c r="A2701" s="46"/>
      <c r="B2701" s="46"/>
      <c r="C2701" s="46"/>
      <c r="D2701" s="46"/>
      <c r="E2701" s="98"/>
      <c r="F2701" s="46"/>
      <c r="G2701" s="46"/>
      <c r="H2701" s="98"/>
    </row>
    <row r="2702" spans="1:8" ht="15.75">
      <c r="A2702" s="46"/>
      <c r="B2702" s="46"/>
      <c r="C2702" s="46"/>
      <c r="D2702" s="46"/>
      <c r="E2702" s="98"/>
      <c r="F2702" s="46"/>
      <c r="G2702" s="46"/>
      <c r="H2702" s="98"/>
    </row>
    <row r="2703" spans="1:8" ht="15.75">
      <c r="A2703" s="46"/>
      <c r="B2703" s="46"/>
      <c r="C2703" s="46"/>
      <c r="D2703" s="46"/>
      <c r="E2703" s="98"/>
      <c r="F2703" s="46"/>
      <c r="G2703" s="46"/>
      <c r="H2703" s="98"/>
    </row>
    <row r="2704" spans="1:8" ht="15.75">
      <c r="A2704" s="46"/>
      <c r="B2704" s="46"/>
      <c r="C2704" s="46"/>
      <c r="D2704" s="46"/>
      <c r="E2704" s="98"/>
      <c r="F2704" s="46"/>
      <c r="G2704" s="46"/>
      <c r="H2704" s="98"/>
    </row>
    <row r="2705" spans="1:8" ht="15.75">
      <c r="A2705" s="46"/>
      <c r="B2705" s="46"/>
      <c r="C2705" s="46"/>
      <c r="D2705" s="46"/>
      <c r="E2705" s="98"/>
      <c r="F2705" s="46"/>
      <c r="G2705" s="46"/>
      <c r="H2705" s="98"/>
    </row>
    <row r="2706" spans="1:8" ht="15.75">
      <c r="A2706" s="46"/>
      <c r="B2706" s="46"/>
      <c r="C2706" s="46"/>
      <c r="D2706" s="46"/>
      <c r="E2706" s="98"/>
      <c r="F2706" s="46"/>
      <c r="G2706" s="46"/>
      <c r="H2706" s="98"/>
    </row>
    <row r="2707" spans="1:8" ht="15.75">
      <c r="A2707" s="46"/>
      <c r="B2707" s="46"/>
      <c r="C2707" s="46"/>
      <c r="D2707" s="46"/>
      <c r="E2707" s="98"/>
      <c r="F2707" s="46"/>
      <c r="G2707" s="46"/>
      <c r="H2707" s="98"/>
    </row>
    <row r="2708" spans="1:8" ht="15.75">
      <c r="A2708" s="46"/>
      <c r="B2708" s="46"/>
      <c r="C2708" s="46"/>
      <c r="D2708" s="46"/>
      <c r="E2708" s="98"/>
      <c r="F2708" s="46"/>
      <c r="G2708" s="46"/>
      <c r="H2708" s="98"/>
    </row>
    <row r="2709" spans="1:8" ht="15.75">
      <c r="A2709" s="46"/>
      <c r="B2709" s="46"/>
      <c r="C2709" s="46"/>
      <c r="D2709" s="46"/>
      <c r="E2709" s="98"/>
      <c r="F2709" s="46"/>
      <c r="G2709" s="46"/>
      <c r="H2709" s="98"/>
    </row>
    <row r="2710" spans="1:8" ht="15.75">
      <c r="A2710" s="46"/>
      <c r="B2710" s="46"/>
      <c r="C2710" s="46"/>
      <c r="D2710" s="46"/>
      <c r="E2710" s="98"/>
      <c r="F2710" s="46"/>
      <c r="G2710" s="46"/>
      <c r="H2710" s="98"/>
    </row>
    <row r="2711" spans="1:8" ht="15.75">
      <c r="A2711" s="46"/>
      <c r="B2711" s="46"/>
      <c r="C2711" s="46"/>
      <c r="D2711" s="46"/>
      <c r="E2711" s="98"/>
      <c r="F2711" s="46"/>
      <c r="G2711" s="46"/>
      <c r="H2711" s="98"/>
    </row>
    <row r="2712" spans="1:8" ht="15.75">
      <c r="A2712" s="46"/>
      <c r="B2712" s="46"/>
      <c r="C2712" s="46"/>
      <c r="D2712" s="46"/>
      <c r="E2712" s="98"/>
      <c r="F2712" s="46"/>
      <c r="G2712" s="46"/>
      <c r="H2712" s="98"/>
    </row>
    <row r="2713" spans="1:8" ht="15.75">
      <c r="A2713" s="46"/>
      <c r="B2713" s="46"/>
      <c r="C2713" s="46"/>
      <c r="D2713" s="46"/>
      <c r="E2713" s="98"/>
      <c r="F2713" s="46"/>
      <c r="G2713" s="46"/>
      <c r="H2713" s="98"/>
    </row>
    <row r="2714" spans="1:8" ht="15.75">
      <c r="A2714" s="46"/>
      <c r="B2714" s="46"/>
      <c r="C2714" s="46"/>
      <c r="D2714" s="46"/>
      <c r="E2714" s="98"/>
      <c r="F2714" s="46"/>
      <c r="G2714" s="46"/>
      <c r="H2714" s="98"/>
    </row>
    <row r="2715" spans="1:8" ht="15.75">
      <c r="A2715" s="46"/>
      <c r="B2715" s="46"/>
      <c r="C2715" s="46"/>
      <c r="D2715" s="46"/>
      <c r="E2715" s="98"/>
      <c r="F2715" s="46"/>
      <c r="G2715" s="46"/>
      <c r="H2715" s="98"/>
    </row>
    <row r="2716" spans="1:8" ht="15.75">
      <c r="A2716" s="46"/>
      <c r="B2716" s="46"/>
      <c r="C2716" s="46"/>
      <c r="D2716" s="46"/>
      <c r="E2716" s="98"/>
      <c r="F2716" s="46"/>
      <c r="G2716" s="46"/>
      <c r="H2716" s="98"/>
    </row>
    <row r="2717" spans="1:8" ht="15.75">
      <c r="A2717" s="46"/>
      <c r="B2717" s="46"/>
      <c r="C2717" s="46"/>
      <c r="D2717" s="46"/>
      <c r="E2717" s="98"/>
      <c r="F2717" s="46"/>
      <c r="G2717" s="46"/>
      <c r="H2717" s="98"/>
    </row>
    <row r="2718" spans="1:8" ht="15.75">
      <c r="A2718" s="46"/>
      <c r="B2718" s="46"/>
      <c r="C2718" s="46"/>
      <c r="D2718" s="46"/>
      <c r="E2718" s="98"/>
      <c r="F2718" s="46"/>
      <c r="G2718" s="46"/>
      <c r="H2718" s="98"/>
    </row>
    <row r="2719" spans="1:8" ht="15.75">
      <c r="A2719" s="46"/>
      <c r="B2719" s="46"/>
      <c r="C2719" s="46"/>
      <c r="D2719" s="46"/>
      <c r="E2719" s="98"/>
      <c r="F2719" s="46"/>
      <c r="G2719" s="46"/>
      <c r="H2719" s="98"/>
    </row>
    <row r="2720" spans="1:8" ht="15.75">
      <c r="A2720" s="46"/>
      <c r="B2720" s="46"/>
      <c r="C2720" s="46"/>
      <c r="D2720" s="46"/>
      <c r="E2720" s="98"/>
      <c r="F2720" s="46"/>
      <c r="G2720" s="46"/>
      <c r="H2720" s="98"/>
    </row>
    <row r="2721" spans="1:8" ht="15.75">
      <c r="A2721" s="46"/>
      <c r="B2721" s="46"/>
      <c r="C2721" s="46"/>
      <c r="D2721" s="46"/>
      <c r="E2721" s="98"/>
      <c r="F2721" s="46"/>
      <c r="G2721" s="46"/>
      <c r="H2721" s="98"/>
    </row>
    <row r="2722" spans="1:8" ht="15.75">
      <c r="A2722" s="46"/>
      <c r="B2722" s="46"/>
      <c r="C2722" s="46"/>
      <c r="D2722" s="46"/>
      <c r="E2722" s="98"/>
      <c r="F2722" s="46"/>
      <c r="G2722" s="46"/>
      <c r="H2722" s="98"/>
    </row>
    <row r="2723" spans="1:8" ht="15.75">
      <c r="A2723" s="46"/>
      <c r="B2723" s="46"/>
      <c r="C2723" s="46"/>
      <c r="D2723" s="46"/>
      <c r="E2723" s="98"/>
      <c r="F2723" s="46"/>
      <c r="G2723" s="46"/>
      <c r="H2723" s="98"/>
    </row>
    <row r="2724" spans="1:8" ht="15.75">
      <c r="A2724" s="46"/>
      <c r="B2724" s="46"/>
      <c r="C2724" s="46"/>
      <c r="D2724" s="46"/>
      <c r="E2724" s="98"/>
      <c r="F2724" s="46"/>
      <c r="G2724" s="46"/>
      <c r="H2724" s="98"/>
    </row>
    <row r="2725" spans="1:8" ht="15.75">
      <c r="A2725" s="46"/>
      <c r="B2725" s="46"/>
      <c r="C2725" s="46"/>
      <c r="D2725" s="46"/>
      <c r="E2725" s="98"/>
      <c r="F2725" s="46"/>
      <c r="G2725" s="46"/>
      <c r="H2725" s="98"/>
    </row>
    <row r="2726" spans="1:8" ht="15.75">
      <c r="A2726" s="46"/>
      <c r="B2726" s="46"/>
      <c r="C2726" s="46"/>
      <c r="D2726" s="46"/>
      <c r="E2726" s="98"/>
      <c r="F2726" s="46"/>
      <c r="G2726" s="46"/>
      <c r="H2726" s="98"/>
    </row>
    <row r="2727" spans="1:8" ht="15.75">
      <c r="A2727" s="46"/>
      <c r="B2727" s="46"/>
      <c r="C2727" s="46"/>
      <c r="D2727" s="46"/>
      <c r="E2727" s="98"/>
      <c r="F2727" s="46"/>
      <c r="G2727" s="46"/>
      <c r="H2727" s="98"/>
    </row>
    <row r="2728" spans="1:8" ht="15.75">
      <c r="A2728" s="46"/>
      <c r="B2728" s="46"/>
      <c r="C2728" s="46"/>
      <c r="D2728" s="46"/>
      <c r="E2728" s="98"/>
      <c r="F2728" s="46"/>
      <c r="G2728" s="46"/>
      <c r="H2728" s="98"/>
    </row>
    <row r="2729" spans="1:8" ht="15.75">
      <c r="A2729" s="46"/>
      <c r="B2729" s="46"/>
      <c r="C2729" s="46"/>
      <c r="D2729" s="46"/>
      <c r="E2729" s="98"/>
      <c r="F2729" s="46"/>
      <c r="G2729" s="46"/>
      <c r="H2729" s="98"/>
    </row>
    <row r="2730" spans="1:8" ht="15.75">
      <c r="A2730" s="46"/>
      <c r="B2730" s="46"/>
      <c r="C2730" s="46"/>
      <c r="D2730" s="46"/>
      <c r="E2730" s="98"/>
      <c r="F2730" s="46"/>
      <c r="G2730" s="46"/>
      <c r="H2730" s="98"/>
    </row>
    <row r="2731" spans="1:8" ht="15.75">
      <c r="A2731" s="46"/>
      <c r="B2731" s="46"/>
      <c r="C2731" s="46"/>
      <c r="D2731" s="46"/>
      <c r="E2731" s="98"/>
      <c r="F2731" s="46"/>
      <c r="G2731" s="46"/>
      <c r="H2731" s="98"/>
    </row>
    <row r="2732" spans="1:8" ht="15.75">
      <c r="A2732" s="46"/>
      <c r="B2732" s="46"/>
      <c r="C2732" s="46"/>
      <c r="D2732" s="46"/>
      <c r="E2732" s="98"/>
      <c r="F2732" s="46"/>
      <c r="G2732" s="46"/>
      <c r="H2732" s="98"/>
    </row>
    <row r="2733" spans="1:8" ht="15.75">
      <c r="A2733" s="46"/>
      <c r="B2733" s="46"/>
      <c r="C2733" s="46"/>
      <c r="D2733" s="46"/>
      <c r="E2733" s="98"/>
      <c r="F2733" s="46"/>
      <c r="G2733" s="46"/>
      <c r="H2733" s="98"/>
    </row>
    <row r="2734" spans="1:8" ht="15.75">
      <c r="A2734" s="46"/>
      <c r="B2734" s="46"/>
      <c r="C2734" s="46"/>
      <c r="D2734" s="46"/>
      <c r="E2734" s="98"/>
      <c r="F2734" s="46"/>
      <c r="G2734" s="46"/>
      <c r="H2734" s="98"/>
    </row>
    <row r="2735" spans="1:8" ht="15.75">
      <c r="A2735" s="46"/>
      <c r="B2735" s="46"/>
      <c r="C2735" s="46"/>
      <c r="D2735" s="46"/>
      <c r="E2735" s="98"/>
      <c r="F2735" s="46"/>
      <c r="G2735" s="46"/>
      <c r="H2735" s="98"/>
    </row>
    <row r="2736" spans="1:8" ht="15.75">
      <c r="A2736" s="46"/>
      <c r="B2736" s="46"/>
      <c r="C2736" s="46"/>
      <c r="D2736" s="46"/>
      <c r="E2736" s="98"/>
      <c r="F2736" s="46"/>
      <c r="G2736" s="46"/>
      <c r="H2736" s="98"/>
    </row>
    <row r="2737" spans="1:8" ht="15.75">
      <c r="A2737" s="46"/>
      <c r="B2737" s="46"/>
      <c r="C2737" s="46"/>
      <c r="D2737" s="46"/>
      <c r="E2737" s="98"/>
      <c r="F2737" s="46"/>
      <c r="G2737" s="46"/>
      <c r="H2737" s="98"/>
    </row>
    <row r="2738" spans="1:8" ht="15.75">
      <c r="A2738" s="46"/>
      <c r="B2738" s="46"/>
      <c r="C2738" s="46"/>
      <c r="D2738" s="46"/>
      <c r="E2738" s="98"/>
      <c r="F2738" s="46"/>
      <c r="G2738" s="46"/>
      <c r="H2738" s="98"/>
    </row>
    <row r="2739" spans="1:8" ht="15.75">
      <c r="A2739" s="46"/>
      <c r="B2739" s="46"/>
      <c r="C2739" s="46"/>
      <c r="D2739" s="46"/>
      <c r="E2739" s="98"/>
      <c r="F2739" s="46"/>
      <c r="G2739" s="46"/>
      <c r="H2739" s="98"/>
    </row>
    <row r="2740" spans="1:8" ht="15.75">
      <c r="A2740" s="46"/>
      <c r="B2740" s="46"/>
      <c r="C2740" s="46"/>
      <c r="D2740" s="46"/>
      <c r="E2740" s="98"/>
      <c r="F2740" s="46"/>
      <c r="G2740" s="46"/>
      <c r="H2740" s="98"/>
    </row>
    <row r="2741" spans="1:8" ht="15.75">
      <c r="A2741" s="46"/>
      <c r="B2741" s="46"/>
      <c r="C2741" s="46"/>
      <c r="D2741" s="46"/>
      <c r="E2741" s="98"/>
      <c r="F2741" s="46"/>
      <c r="G2741" s="46"/>
      <c r="H2741" s="98"/>
    </row>
    <row r="2742" spans="1:8" ht="15.75">
      <c r="A2742" s="46"/>
      <c r="B2742" s="46"/>
      <c r="C2742" s="46"/>
      <c r="D2742" s="46"/>
      <c r="E2742" s="98"/>
      <c r="F2742" s="46"/>
      <c r="G2742" s="46"/>
      <c r="H2742" s="98"/>
    </row>
    <row r="2743" spans="1:8" ht="15.75">
      <c r="A2743" s="46"/>
      <c r="B2743" s="46"/>
      <c r="C2743" s="46"/>
      <c r="D2743" s="46"/>
      <c r="E2743" s="98"/>
      <c r="F2743" s="46"/>
      <c r="G2743" s="46"/>
      <c r="H2743" s="98"/>
    </row>
    <row r="2744" spans="1:8" ht="15.75">
      <c r="A2744" s="46"/>
      <c r="B2744" s="46"/>
      <c r="C2744" s="46"/>
      <c r="D2744" s="46"/>
      <c r="E2744" s="98"/>
      <c r="F2744" s="46"/>
      <c r="G2744" s="46"/>
      <c r="H2744" s="98"/>
    </row>
    <row r="2745" spans="1:8" ht="15.75">
      <c r="A2745" s="46"/>
      <c r="B2745" s="46"/>
      <c r="C2745" s="46"/>
      <c r="D2745" s="46"/>
      <c r="E2745" s="98"/>
      <c r="F2745" s="46"/>
      <c r="G2745" s="46"/>
      <c r="H2745" s="98"/>
    </row>
    <row r="2746" spans="1:8" ht="15.75">
      <c r="A2746" s="46"/>
      <c r="B2746" s="46"/>
      <c r="C2746" s="46"/>
      <c r="D2746" s="46"/>
      <c r="E2746" s="98"/>
      <c r="F2746" s="46"/>
      <c r="G2746" s="46"/>
      <c r="H2746" s="98"/>
    </row>
    <row r="2747" spans="1:8" ht="15.75">
      <c r="A2747" s="46"/>
      <c r="B2747" s="46"/>
      <c r="C2747" s="46"/>
      <c r="D2747" s="46"/>
      <c r="E2747" s="98"/>
      <c r="F2747" s="46"/>
      <c r="G2747" s="46"/>
      <c r="H2747" s="98"/>
    </row>
    <row r="2748" spans="1:8" ht="15.75">
      <c r="A2748" s="46"/>
      <c r="B2748" s="46"/>
      <c r="C2748" s="46"/>
      <c r="D2748" s="46"/>
      <c r="E2748" s="98"/>
      <c r="F2748" s="46"/>
      <c r="G2748" s="46"/>
      <c r="H2748" s="98"/>
    </row>
    <row r="2749" spans="1:8" ht="15.75">
      <c r="A2749" s="46"/>
      <c r="B2749" s="46"/>
      <c r="C2749" s="46"/>
      <c r="D2749" s="46"/>
      <c r="E2749" s="98"/>
      <c r="F2749" s="46"/>
      <c r="G2749" s="46"/>
      <c r="H2749" s="98"/>
    </row>
    <row r="2750" spans="1:8" ht="15.75">
      <c r="A2750" s="46"/>
      <c r="B2750" s="46"/>
      <c r="C2750" s="46"/>
      <c r="D2750" s="46"/>
      <c r="E2750" s="98"/>
      <c r="F2750" s="46"/>
      <c r="G2750" s="46"/>
      <c r="H2750" s="98"/>
    </row>
    <row r="2751" spans="1:8" ht="15.75">
      <c r="A2751" s="46"/>
      <c r="B2751" s="46"/>
      <c r="C2751" s="46"/>
      <c r="D2751" s="46"/>
      <c r="E2751" s="98"/>
      <c r="F2751" s="46"/>
      <c r="G2751" s="46"/>
      <c r="H2751" s="98"/>
    </row>
    <row r="2752" spans="1:8" ht="15.75">
      <c r="A2752" s="46"/>
      <c r="B2752" s="46"/>
      <c r="C2752" s="46"/>
      <c r="D2752" s="46"/>
      <c r="E2752" s="98"/>
      <c r="F2752" s="46"/>
      <c r="G2752" s="46"/>
      <c r="H2752" s="98"/>
    </row>
    <row r="2753" spans="1:8" ht="15.75">
      <c r="A2753" s="46"/>
      <c r="B2753" s="46"/>
      <c r="C2753" s="46"/>
      <c r="D2753" s="46"/>
      <c r="E2753" s="98"/>
      <c r="F2753" s="46"/>
      <c r="G2753" s="46"/>
      <c r="H2753" s="98"/>
    </row>
    <row r="2754" spans="1:8" ht="15.75">
      <c r="A2754" s="46"/>
      <c r="B2754" s="46"/>
      <c r="C2754" s="46"/>
      <c r="D2754" s="46"/>
      <c r="E2754" s="98"/>
      <c r="F2754" s="46"/>
      <c r="G2754" s="46"/>
      <c r="H2754" s="98"/>
    </row>
    <row r="2755" spans="1:8" ht="15.75">
      <c r="A2755" s="46"/>
      <c r="B2755" s="46"/>
      <c r="C2755" s="46"/>
      <c r="D2755" s="46"/>
      <c r="E2755" s="98"/>
      <c r="F2755" s="46"/>
      <c r="G2755" s="46"/>
      <c r="H2755" s="98"/>
    </row>
    <row r="2756" spans="1:8" ht="15.75">
      <c r="A2756" s="46"/>
      <c r="B2756" s="46"/>
      <c r="C2756" s="46"/>
      <c r="D2756" s="46"/>
      <c r="E2756" s="98"/>
      <c r="F2756" s="46"/>
      <c r="G2756" s="46"/>
      <c r="H2756" s="98"/>
    </row>
    <row r="2757" spans="1:8" ht="15.75">
      <c r="A2757" s="46"/>
      <c r="B2757" s="46"/>
      <c r="C2757" s="46"/>
      <c r="D2757" s="46"/>
      <c r="E2757" s="98"/>
      <c r="F2757" s="46"/>
      <c r="G2757" s="46"/>
      <c r="H2757" s="98"/>
    </row>
    <row r="2758" spans="1:8" ht="15.75">
      <c r="A2758" s="46"/>
      <c r="B2758" s="46"/>
      <c r="C2758" s="46"/>
      <c r="D2758" s="46"/>
      <c r="E2758" s="98"/>
      <c r="F2758" s="46"/>
      <c r="G2758" s="46"/>
      <c r="H2758" s="98"/>
    </row>
    <row r="2759" spans="1:8" ht="15.75">
      <c r="A2759" s="46"/>
      <c r="B2759" s="46"/>
      <c r="C2759" s="46"/>
      <c r="D2759" s="46"/>
      <c r="E2759" s="98"/>
      <c r="F2759" s="46"/>
      <c r="G2759" s="46"/>
      <c r="H2759" s="98"/>
    </row>
    <row r="2760" spans="1:8" ht="15.75">
      <c r="A2760" s="46"/>
      <c r="B2760" s="46"/>
      <c r="C2760" s="46"/>
      <c r="D2760" s="46"/>
      <c r="E2760" s="98"/>
      <c r="F2760" s="46"/>
      <c r="G2760" s="46"/>
      <c r="H2760" s="98"/>
    </row>
    <row r="2761" spans="1:8" ht="15.75">
      <c r="A2761" s="46"/>
      <c r="B2761" s="46"/>
      <c r="C2761" s="46"/>
      <c r="D2761" s="46"/>
      <c r="E2761" s="98"/>
      <c r="F2761" s="46"/>
      <c r="G2761" s="46"/>
      <c r="H2761" s="98"/>
    </row>
    <row r="2762" spans="1:8" ht="15.75">
      <c r="A2762" s="46"/>
      <c r="B2762" s="46"/>
      <c r="C2762" s="46"/>
      <c r="D2762" s="46"/>
      <c r="E2762" s="98"/>
      <c r="F2762" s="46"/>
      <c r="G2762" s="46"/>
      <c r="H2762" s="98"/>
    </row>
    <row r="2763" spans="1:8" ht="15.75">
      <c r="A2763" s="46"/>
      <c r="B2763" s="46"/>
      <c r="C2763" s="46"/>
      <c r="D2763" s="46"/>
      <c r="E2763" s="98"/>
      <c r="F2763" s="46"/>
      <c r="G2763" s="46"/>
      <c r="H2763" s="98"/>
    </row>
    <row r="2764" spans="1:8" ht="15.75">
      <c r="A2764" s="46"/>
      <c r="B2764" s="46"/>
      <c r="C2764" s="46"/>
      <c r="D2764" s="46"/>
      <c r="E2764" s="98"/>
      <c r="F2764" s="46"/>
      <c r="G2764" s="46"/>
      <c r="H2764" s="98"/>
    </row>
    <row r="2765" spans="1:8" ht="15.75">
      <c r="A2765" s="46"/>
      <c r="B2765" s="46"/>
      <c r="C2765" s="46"/>
      <c r="D2765" s="46"/>
      <c r="E2765" s="98"/>
      <c r="F2765" s="46"/>
      <c r="G2765" s="46"/>
      <c r="H2765" s="98"/>
    </row>
    <row r="2766" spans="1:8" ht="15.75">
      <c r="A2766" s="46"/>
      <c r="B2766" s="46"/>
      <c r="C2766" s="46"/>
      <c r="D2766" s="46"/>
      <c r="E2766" s="98"/>
      <c r="F2766" s="46"/>
      <c r="G2766" s="46"/>
      <c r="H2766" s="98"/>
    </row>
    <row r="2767" spans="1:8" ht="15.75">
      <c r="A2767" s="46"/>
      <c r="B2767" s="46"/>
      <c r="C2767" s="46"/>
      <c r="D2767" s="46"/>
      <c r="E2767" s="98"/>
      <c r="F2767" s="46"/>
      <c r="G2767" s="46"/>
      <c r="H2767" s="98"/>
    </row>
    <row r="2768" spans="1:8" ht="15.75">
      <c r="A2768" s="46"/>
      <c r="B2768" s="46"/>
      <c r="C2768" s="46"/>
      <c r="D2768" s="46"/>
      <c r="E2768" s="98"/>
      <c r="F2768" s="46"/>
      <c r="G2768" s="46"/>
      <c r="H2768" s="98"/>
    </row>
    <row r="2769" spans="1:8" ht="15.75">
      <c r="A2769" s="46"/>
      <c r="B2769" s="46"/>
      <c r="C2769" s="46"/>
      <c r="D2769" s="46"/>
      <c r="E2769" s="98"/>
      <c r="F2769" s="46"/>
      <c r="G2769" s="46"/>
      <c r="H2769" s="98"/>
    </row>
    <row r="2770" spans="1:8" ht="15.75">
      <c r="A2770" s="46"/>
      <c r="B2770" s="46"/>
      <c r="C2770" s="46"/>
      <c r="D2770" s="46"/>
      <c r="E2770" s="98"/>
      <c r="F2770" s="46"/>
      <c r="G2770" s="46"/>
      <c r="H2770" s="98"/>
    </row>
    <row r="2771" spans="1:8" ht="15.75">
      <c r="A2771" s="46"/>
      <c r="B2771" s="46"/>
      <c r="C2771" s="46"/>
      <c r="D2771" s="46"/>
      <c r="E2771" s="98"/>
      <c r="F2771" s="46"/>
      <c r="G2771" s="46"/>
      <c r="H2771" s="98"/>
    </row>
    <row r="2772" spans="1:8" ht="15.75">
      <c r="A2772" s="46"/>
      <c r="B2772" s="46"/>
      <c r="C2772" s="46"/>
      <c r="D2772" s="46"/>
      <c r="E2772" s="98"/>
      <c r="F2772" s="46"/>
      <c r="G2772" s="46"/>
      <c r="H2772" s="98"/>
    </row>
    <row r="2773" spans="1:8" ht="15.75">
      <c r="A2773" s="46"/>
      <c r="B2773" s="46"/>
      <c r="C2773" s="46"/>
      <c r="D2773" s="46"/>
      <c r="E2773" s="98"/>
      <c r="F2773" s="46"/>
      <c r="G2773" s="46"/>
      <c r="H2773" s="98"/>
    </row>
    <row r="2774" spans="1:8" ht="15.75">
      <c r="A2774" s="46"/>
      <c r="B2774" s="46"/>
      <c r="C2774" s="46"/>
      <c r="D2774" s="46"/>
      <c r="E2774" s="98"/>
      <c r="F2774" s="46"/>
      <c r="G2774" s="46"/>
      <c r="H2774" s="98"/>
    </row>
    <row r="2775" spans="1:8" ht="15.75">
      <c r="A2775" s="46"/>
      <c r="B2775" s="46"/>
      <c r="C2775" s="46"/>
      <c r="D2775" s="46"/>
      <c r="E2775" s="98"/>
      <c r="F2775" s="46"/>
      <c r="G2775" s="46"/>
      <c r="H2775" s="98"/>
    </row>
    <row r="2776" spans="1:8" ht="15.75">
      <c r="A2776" s="46"/>
      <c r="B2776" s="46"/>
      <c r="C2776" s="46"/>
      <c r="D2776" s="46"/>
      <c r="E2776" s="98"/>
      <c r="F2776" s="46"/>
      <c r="G2776" s="46"/>
      <c r="H2776" s="98"/>
    </row>
    <row r="2777" spans="1:8" ht="15.75">
      <c r="A2777" s="46"/>
      <c r="B2777" s="46"/>
      <c r="C2777" s="46"/>
      <c r="D2777" s="46"/>
      <c r="E2777" s="98"/>
      <c r="F2777" s="46"/>
      <c r="G2777" s="46"/>
      <c r="H2777" s="98"/>
    </row>
    <row r="2778" spans="1:8" ht="15.75">
      <c r="A2778" s="46"/>
      <c r="B2778" s="46"/>
      <c r="C2778" s="46"/>
      <c r="D2778" s="46"/>
      <c r="E2778" s="98"/>
      <c r="F2778" s="46"/>
      <c r="G2778" s="46"/>
      <c r="H2778" s="98"/>
    </row>
    <row r="2779" spans="1:8" ht="15.75">
      <c r="A2779" s="46"/>
      <c r="B2779" s="46"/>
      <c r="C2779" s="46"/>
      <c r="D2779" s="46"/>
      <c r="E2779" s="98"/>
      <c r="F2779" s="46"/>
      <c r="G2779" s="46"/>
      <c r="H2779" s="98"/>
    </row>
    <row r="2780" spans="1:8" ht="15.75">
      <c r="A2780" s="46"/>
      <c r="B2780" s="46"/>
      <c r="C2780" s="46"/>
      <c r="D2780" s="46"/>
      <c r="E2780" s="98"/>
      <c r="F2780" s="46"/>
      <c r="G2780" s="46"/>
      <c r="H2780" s="98"/>
    </row>
    <row r="2781" spans="1:8" ht="15.75">
      <c r="A2781" s="46"/>
      <c r="B2781" s="46"/>
      <c r="C2781" s="46"/>
      <c r="D2781" s="46"/>
      <c r="E2781" s="98"/>
      <c r="F2781" s="46"/>
      <c r="G2781" s="46"/>
      <c r="H2781" s="98"/>
    </row>
    <row r="2782" spans="1:8" ht="15.75">
      <c r="A2782" s="46"/>
      <c r="B2782" s="46"/>
      <c r="C2782" s="46"/>
      <c r="D2782" s="46"/>
      <c r="E2782" s="98"/>
      <c r="F2782" s="46"/>
      <c r="G2782" s="46"/>
      <c r="H2782" s="98"/>
    </row>
    <row r="2783" spans="1:8" ht="15.75">
      <c r="A2783" s="46"/>
      <c r="B2783" s="46"/>
      <c r="C2783" s="46"/>
      <c r="D2783" s="46"/>
      <c r="E2783" s="98"/>
      <c r="F2783" s="46"/>
      <c r="G2783" s="46"/>
      <c r="H2783" s="98"/>
    </row>
    <row r="2784" spans="1:8" ht="15.75">
      <c r="A2784" s="46"/>
      <c r="B2784" s="46"/>
      <c r="C2784" s="46"/>
      <c r="D2784" s="46"/>
      <c r="E2784" s="98"/>
      <c r="F2784" s="46"/>
      <c r="G2784" s="46"/>
      <c r="H2784" s="98"/>
    </row>
    <row r="2785" spans="1:8" ht="15.75">
      <c r="A2785" s="46"/>
      <c r="B2785" s="46"/>
      <c r="C2785" s="46"/>
      <c r="D2785" s="46"/>
      <c r="E2785" s="98"/>
      <c r="F2785" s="46"/>
      <c r="G2785" s="46"/>
      <c r="H2785" s="98"/>
    </row>
    <row r="2786" spans="1:8" ht="15.75">
      <c r="A2786" s="46"/>
      <c r="B2786" s="46"/>
      <c r="C2786" s="46"/>
      <c r="D2786" s="46"/>
      <c r="E2786" s="98"/>
      <c r="F2786" s="46"/>
      <c r="G2786" s="46"/>
      <c r="H2786" s="98"/>
    </row>
    <row r="2787" spans="1:8" ht="15.75">
      <c r="A2787" s="46"/>
      <c r="B2787" s="46"/>
      <c r="C2787" s="46"/>
      <c r="D2787" s="46"/>
      <c r="E2787" s="98"/>
      <c r="F2787" s="46"/>
      <c r="G2787" s="46"/>
      <c r="H2787" s="98"/>
    </row>
    <row r="2788" spans="1:8" ht="15.75">
      <c r="A2788" s="46"/>
      <c r="B2788" s="46"/>
      <c r="C2788" s="46"/>
      <c r="D2788" s="46"/>
      <c r="E2788" s="98"/>
      <c r="F2788" s="46"/>
      <c r="G2788" s="46"/>
      <c r="H2788" s="98"/>
    </row>
    <row r="2789" spans="1:8" ht="15.75">
      <c r="A2789" s="46"/>
      <c r="B2789" s="46"/>
      <c r="C2789" s="46"/>
      <c r="D2789" s="46"/>
      <c r="E2789" s="98"/>
      <c r="F2789" s="46"/>
      <c r="G2789" s="46"/>
      <c r="H2789" s="98"/>
    </row>
    <row r="2790" spans="1:8" ht="15.75">
      <c r="A2790" s="46"/>
      <c r="B2790" s="46"/>
      <c r="C2790" s="46"/>
      <c r="D2790" s="46"/>
      <c r="E2790" s="98"/>
      <c r="F2790" s="46"/>
      <c r="G2790" s="46"/>
      <c r="H2790" s="98"/>
    </row>
    <row r="2791" spans="1:8" ht="15.75">
      <c r="A2791" s="46"/>
      <c r="B2791" s="46"/>
      <c r="C2791" s="46"/>
      <c r="D2791" s="46"/>
      <c r="E2791" s="98"/>
      <c r="F2791" s="46"/>
      <c r="G2791" s="46"/>
      <c r="H2791" s="98"/>
    </row>
    <row r="2792" spans="1:8" ht="15.75">
      <c r="A2792" s="46"/>
      <c r="B2792" s="46"/>
      <c r="C2792" s="46"/>
      <c r="D2792" s="46"/>
      <c r="E2792" s="98"/>
      <c r="F2792" s="46"/>
      <c r="G2792" s="46"/>
      <c r="H2792" s="98"/>
    </row>
    <row r="2793" spans="1:8" ht="15.75">
      <c r="A2793" s="46"/>
      <c r="B2793" s="46"/>
      <c r="C2793" s="46"/>
      <c r="D2793" s="46"/>
      <c r="E2793" s="98"/>
      <c r="F2793" s="46"/>
      <c r="G2793" s="46"/>
      <c r="H2793" s="98"/>
    </row>
    <row r="2794" spans="1:8" ht="15.75">
      <c r="A2794" s="46"/>
      <c r="B2794" s="46"/>
      <c r="C2794" s="46"/>
      <c r="D2794" s="46"/>
      <c r="E2794" s="98"/>
      <c r="F2794" s="46"/>
      <c r="G2794" s="46"/>
      <c r="H2794" s="98"/>
    </row>
    <row r="2795" spans="1:8" ht="15.75">
      <c r="A2795" s="46"/>
      <c r="B2795" s="46"/>
      <c r="C2795" s="46"/>
      <c r="D2795" s="46"/>
      <c r="E2795" s="98"/>
      <c r="F2795" s="46"/>
      <c r="G2795" s="46"/>
      <c r="H2795" s="98"/>
    </row>
    <row r="2796" spans="1:8" ht="15.75">
      <c r="A2796" s="46"/>
      <c r="B2796" s="46"/>
      <c r="C2796" s="46"/>
      <c r="D2796" s="46"/>
      <c r="E2796" s="98"/>
      <c r="F2796" s="46"/>
      <c r="G2796" s="46"/>
      <c r="H2796" s="98"/>
    </row>
    <row r="2797" spans="1:8" ht="15.75">
      <c r="A2797" s="46"/>
      <c r="B2797" s="46"/>
      <c r="C2797" s="46"/>
      <c r="D2797" s="46"/>
      <c r="E2797" s="98"/>
      <c r="F2797" s="46"/>
      <c r="G2797" s="46"/>
      <c r="H2797" s="98"/>
    </row>
    <row r="2798" spans="1:8" ht="15.75">
      <c r="A2798" s="46"/>
      <c r="B2798" s="46"/>
      <c r="C2798" s="46"/>
      <c r="D2798" s="46"/>
      <c r="E2798" s="98"/>
      <c r="F2798" s="46"/>
      <c r="G2798" s="46"/>
      <c r="H2798" s="98"/>
    </row>
    <row r="2799" spans="1:8" ht="15.75">
      <c r="A2799" s="46"/>
      <c r="B2799" s="46"/>
      <c r="C2799" s="46"/>
      <c r="D2799" s="46"/>
      <c r="E2799" s="98"/>
      <c r="F2799" s="46"/>
      <c r="G2799" s="46"/>
      <c r="H2799" s="98"/>
    </row>
    <row r="2800" spans="1:8" ht="15.75">
      <c r="A2800" s="46"/>
      <c r="B2800" s="46"/>
      <c r="C2800" s="46"/>
      <c r="D2800" s="46"/>
      <c r="E2800" s="98"/>
      <c r="F2800" s="46"/>
      <c r="G2800" s="46"/>
      <c r="H2800" s="98"/>
    </row>
    <row r="2801" spans="1:8" ht="15.75">
      <c r="A2801" s="46"/>
      <c r="B2801" s="46"/>
      <c r="C2801" s="46"/>
      <c r="D2801" s="46"/>
      <c r="E2801" s="98"/>
      <c r="F2801" s="46"/>
      <c r="G2801" s="46"/>
      <c r="H2801" s="98"/>
    </row>
    <row r="2802" spans="1:8" ht="15.75">
      <c r="A2802" s="46"/>
      <c r="B2802" s="46"/>
      <c r="C2802" s="46"/>
      <c r="D2802" s="46"/>
      <c r="E2802" s="98"/>
      <c r="F2802" s="46"/>
      <c r="G2802" s="46"/>
      <c r="H2802" s="98"/>
    </row>
    <row r="2803" spans="1:8" ht="15.75">
      <c r="A2803" s="46"/>
      <c r="B2803" s="46"/>
      <c r="C2803" s="46"/>
      <c r="D2803" s="46"/>
      <c r="E2803" s="98"/>
      <c r="F2803" s="46"/>
      <c r="G2803" s="46"/>
      <c r="H2803" s="98"/>
    </row>
    <row r="2804" spans="1:8" ht="15.75">
      <c r="A2804" s="46"/>
      <c r="B2804" s="46"/>
      <c r="C2804" s="46"/>
      <c r="D2804" s="46"/>
      <c r="E2804" s="98"/>
      <c r="F2804" s="46"/>
      <c r="G2804" s="46"/>
      <c r="H2804" s="98"/>
    </row>
    <row r="2805" spans="1:8" ht="15.75">
      <c r="A2805" s="46"/>
      <c r="B2805" s="46"/>
      <c r="C2805" s="46"/>
      <c r="D2805" s="46"/>
      <c r="E2805" s="98"/>
      <c r="F2805" s="46"/>
      <c r="G2805" s="46"/>
      <c r="H2805" s="98"/>
    </row>
    <row r="2806" spans="1:8" ht="15.75">
      <c r="A2806" s="46"/>
      <c r="B2806" s="46"/>
      <c r="C2806" s="46"/>
      <c r="D2806" s="46"/>
      <c r="E2806" s="98"/>
      <c r="F2806" s="46"/>
      <c r="G2806" s="46"/>
      <c r="H2806" s="98"/>
    </row>
    <row r="2807" spans="1:8" ht="15.75">
      <c r="A2807" s="46"/>
      <c r="B2807" s="46"/>
      <c r="C2807" s="46"/>
      <c r="D2807" s="46"/>
      <c r="E2807" s="98"/>
      <c r="F2807" s="46"/>
      <c r="G2807" s="46"/>
      <c r="H2807" s="98"/>
    </row>
    <row r="2808" spans="1:8" ht="15.75">
      <c r="A2808" s="46"/>
      <c r="B2808" s="46"/>
      <c r="C2808" s="46"/>
      <c r="D2808" s="46"/>
      <c r="E2808" s="98"/>
      <c r="F2808" s="46"/>
      <c r="G2808" s="46"/>
      <c r="H2808" s="98"/>
    </row>
    <row r="2809" spans="1:8" ht="15.75">
      <c r="A2809" s="46"/>
      <c r="B2809" s="46"/>
      <c r="C2809" s="46"/>
      <c r="D2809" s="46"/>
      <c r="E2809" s="98"/>
      <c r="F2809" s="46"/>
      <c r="G2809" s="46"/>
      <c r="H2809" s="98"/>
    </row>
    <row r="2810" spans="1:8" ht="15.75">
      <c r="A2810" s="46"/>
      <c r="B2810" s="46"/>
      <c r="C2810" s="46"/>
      <c r="D2810" s="46"/>
      <c r="E2810" s="98"/>
      <c r="F2810" s="46"/>
      <c r="G2810" s="46"/>
      <c r="H2810" s="98"/>
    </row>
    <row r="2811" spans="1:8" ht="15.75">
      <c r="A2811" s="46"/>
      <c r="B2811" s="46"/>
      <c r="C2811" s="46"/>
      <c r="D2811" s="46"/>
      <c r="E2811" s="98"/>
      <c r="F2811" s="46"/>
      <c r="G2811" s="46"/>
      <c r="H2811" s="98"/>
    </row>
    <row r="2812" spans="1:8" ht="15.75">
      <c r="A2812" s="46"/>
      <c r="B2812" s="46"/>
      <c r="C2812" s="46"/>
      <c r="D2812" s="46"/>
      <c r="E2812" s="98"/>
      <c r="F2812" s="46"/>
      <c r="G2812" s="46"/>
      <c r="H2812" s="98"/>
    </row>
    <row r="2813" spans="1:8" ht="15.75">
      <c r="A2813" s="46"/>
      <c r="B2813" s="46"/>
      <c r="C2813" s="46"/>
      <c r="D2813" s="46"/>
      <c r="E2813" s="98"/>
      <c r="F2813" s="46"/>
      <c r="G2813" s="46"/>
      <c r="H2813" s="98"/>
    </row>
    <row r="2814" spans="1:8" ht="15.75">
      <c r="A2814" s="46"/>
      <c r="B2814" s="46"/>
      <c r="C2814" s="46"/>
      <c r="D2814" s="46"/>
      <c r="E2814" s="98"/>
      <c r="F2814" s="46"/>
      <c r="G2814" s="46"/>
      <c r="H2814" s="98"/>
    </row>
    <row r="2815" spans="1:8" ht="15.75">
      <c r="A2815" s="46"/>
      <c r="B2815" s="46"/>
      <c r="C2815" s="46"/>
      <c r="D2815" s="46"/>
      <c r="E2815" s="98"/>
      <c r="F2815" s="46"/>
      <c r="G2815" s="46"/>
      <c r="H2815" s="98"/>
    </row>
    <row r="2816" spans="1:8" ht="15.75">
      <c r="A2816" s="46"/>
      <c r="B2816" s="46"/>
      <c r="C2816" s="46"/>
      <c r="D2816" s="46"/>
      <c r="E2816" s="98"/>
      <c r="F2816" s="46"/>
      <c r="G2816" s="46"/>
      <c r="H2816" s="98"/>
    </row>
    <row r="2817" spans="1:8" ht="15.75">
      <c r="A2817" s="46"/>
      <c r="B2817" s="46"/>
      <c r="C2817" s="46"/>
      <c r="D2817" s="46"/>
      <c r="E2817" s="98"/>
      <c r="F2817" s="46"/>
      <c r="G2817" s="46"/>
      <c r="H2817" s="98"/>
    </row>
    <row r="2818" spans="1:8" ht="15.75">
      <c r="A2818" s="46"/>
      <c r="B2818" s="46"/>
      <c r="C2818" s="46"/>
      <c r="D2818" s="46"/>
      <c r="E2818" s="98"/>
      <c r="F2818" s="46"/>
      <c r="G2818" s="46"/>
      <c r="H2818" s="98"/>
    </row>
    <row r="2819" spans="1:8" ht="15.75">
      <c r="A2819" s="46"/>
      <c r="B2819" s="46"/>
      <c r="C2819" s="46"/>
      <c r="D2819" s="46"/>
      <c r="E2819" s="98"/>
      <c r="F2819" s="46"/>
      <c r="G2819" s="46"/>
      <c r="H2819" s="98"/>
    </row>
    <row r="2820" spans="1:8" ht="15.75">
      <c r="A2820" s="46"/>
      <c r="B2820" s="46"/>
      <c r="C2820" s="46"/>
      <c r="D2820" s="46"/>
      <c r="E2820" s="98"/>
      <c r="F2820" s="46"/>
      <c r="G2820" s="46"/>
      <c r="H2820" s="98"/>
    </row>
    <row r="2821" spans="1:8" ht="15.75">
      <c r="A2821" s="46"/>
      <c r="B2821" s="46"/>
      <c r="C2821" s="46"/>
      <c r="D2821" s="46"/>
      <c r="E2821" s="98"/>
      <c r="F2821" s="46"/>
      <c r="G2821" s="46"/>
      <c r="H2821" s="98"/>
    </row>
    <row r="2822" spans="1:8" ht="15.75">
      <c r="A2822" s="46"/>
      <c r="B2822" s="46"/>
      <c r="C2822" s="46"/>
      <c r="D2822" s="46"/>
      <c r="E2822" s="98"/>
      <c r="F2822" s="46"/>
      <c r="G2822" s="46"/>
      <c r="H2822" s="98"/>
    </row>
    <row r="2823" spans="1:8" ht="15.75">
      <c r="A2823" s="46"/>
      <c r="B2823" s="46"/>
      <c r="C2823" s="46"/>
      <c r="D2823" s="46"/>
      <c r="E2823" s="98"/>
      <c r="F2823" s="46"/>
      <c r="G2823" s="46"/>
      <c r="H2823" s="98"/>
    </row>
    <row r="2824" spans="1:8" ht="15.75">
      <c r="A2824" s="46"/>
      <c r="B2824" s="46"/>
      <c r="C2824" s="46"/>
      <c r="D2824" s="46"/>
      <c r="E2824" s="98"/>
      <c r="F2824" s="46"/>
      <c r="G2824" s="46"/>
      <c r="H2824" s="98"/>
    </row>
    <row r="2825" spans="1:8" ht="15.75">
      <c r="A2825" s="46"/>
      <c r="B2825" s="46"/>
      <c r="C2825" s="46"/>
      <c r="D2825" s="46"/>
      <c r="E2825" s="98"/>
      <c r="F2825" s="46"/>
      <c r="G2825" s="46"/>
      <c r="H2825" s="98"/>
    </row>
    <row r="2826" spans="1:8" ht="15.75">
      <c r="A2826" s="46"/>
      <c r="B2826" s="46"/>
      <c r="C2826" s="46"/>
      <c r="D2826" s="46"/>
      <c r="E2826" s="98"/>
      <c r="F2826" s="46"/>
      <c r="G2826" s="46"/>
      <c r="H2826" s="98"/>
    </row>
    <row r="2827" spans="1:8" ht="15.75">
      <c r="A2827" s="46"/>
      <c r="B2827" s="46"/>
      <c r="C2827" s="46"/>
      <c r="D2827" s="46"/>
      <c r="E2827" s="98"/>
      <c r="F2827" s="46"/>
      <c r="G2827" s="46"/>
      <c r="H2827" s="98"/>
    </row>
    <row r="2828" spans="1:8" ht="15.75">
      <c r="A2828" s="46"/>
      <c r="B2828" s="46"/>
      <c r="C2828" s="46"/>
      <c r="D2828" s="46"/>
      <c r="E2828" s="98"/>
      <c r="F2828" s="46"/>
      <c r="G2828" s="46"/>
      <c r="H2828" s="98"/>
    </row>
    <row r="2829" spans="1:8" ht="15.75">
      <c r="A2829" s="46"/>
      <c r="B2829" s="46"/>
      <c r="C2829" s="46"/>
      <c r="D2829" s="46"/>
      <c r="E2829" s="98"/>
      <c r="F2829" s="46"/>
      <c r="G2829" s="46"/>
      <c r="H2829" s="98"/>
    </row>
    <row r="2830" spans="1:8" ht="15.75">
      <c r="A2830" s="46"/>
      <c r="B2830" s="46"/>
      <c r="C2830" s="46"/>
      <c r="D2830" s="46"/>
      <c r="E2830" s="98"/>
      <c r="F2830" s="46"/>
      <c r="G2830" s="46"/>
      <c r="H2830" s="98"/>
    </row>
    <row r="2831" spans="1:8" ht="15.75">
      <c r="A2831" s="46"/>
      <c r="B2831" s="46"/>
      <c r="C2831" s="46"/>
      <c r="D2831" s="46"/>
      <c r="E2831" s="98"/>
      <c r="F2831" s="46"/>
      <c r="G2831" s="46"/>
      <c r="H2831" s="98"/>
    </row>
    <row r="2832" spans="1:8" ht="15.75">
      <c r="A2832" s="46"/>
      <c r="B2832" s="46"/>
      <c r="C2832" s="46"/>
      <c r="D2832" s="46"/>
      <c r="E2832" s="98"/>
      <c r="F2832" s="46"/>
      <c r="G2832" s="46"/>
      <c r="H2832" s="98"/>
    </row>
    <row r="2833" spans="1:8" ht="15.75">
      <c r="A2833" s="46"/>
      <c r="B2833" s="46"/>
      <c r="C2833" s="46"/>
      <c r="D2833" s="46"/>
      <c r="E2833" s="98"/>
      <c r="F2833" s="46"/>
      <c r="G2833" s="46"/>
      <c r="H2833" s="98"/>
    </row>
    <row r="2834" spans="1:8" ht="15.75">
      <c r="A2834" s="46"/>
      <c r="B2834" s="46"/>
      <c r="C2834" s="46"/>
      <c r="D2834" s="46"/>
      <c r="E2834" s="98"/>
      <c r="F2834" s="46"/>
      <c r="G2834" s="46"/>
      <c r="H2834" s="98"/>
    </row>
    <row r="2835" spans="1:8" ht="15.75">
      <c r="A2835" s="46"/>
      <c r="B2835" s="46"/>
      <c r="C2835" s="46"/>
      <c r="D2835" s="46"/>
      <c r="E2835" s="98"/>
      <c r="F2835" s="46"/>
      <c r="G2835" s="46"/>
      <c r="H2835" s="98"/>
    </row>
    <row r="2836" spans="1:8" ht="15.75">
      <c r="A2836" s="46"/>
      <c r="B2836" s="46"/>
      <c r="C2836" s="46"/>
      <c r="D2836" s="46"/>
      <c r="E2836" s="98"/>
      <c r="F2836" s="46"/>
      <c r="G2836" s="46"/>
      <c r="H2836" s="98"/>
    </row>
    <row r="2837" spans="1:8" ht="15.75">
      <c r="A2837" s="46"/>
      <c r="B2837" s="46"/>
      <c r="C2837" s="46"/>
      <c r="D2837" s="46"/>
      <c r="E2837" s="98"/>
      <c r="F2837" s="46"/>
      <c r="G2837" s="46"/>
      <c r="H2837" s="98"/>
    </row>
    <row r="2838" spans="1:8" ht="15.75">
      <c r="A2838" s="46"/>
      <c r="B2838" s="46"/>
      <c r="C2838" s="46"/>
      <c r="D2838" s="46"/>
      <c r="E2838" s="98"/>
      <c r="F2838" s="46"/>
      <c r="G2838" s="46"/>
      <c r="H2838" s="98"/>
    </row>
    <row r="2839" spans="1:8" ht="15.75">
      <c r="A2839" s="46"/>
      <c r="B2839" s="46"/>
      <c r="C2839" s="46"/>
      <c r="D2839" s="46"/>
      <c r="E2839" s="98"/>
      <c r="F2839" s="46"/>
      <c r="G2839" s="46"/>
      <c r="H2839" s="98"/>
    </row>
    <row r="2840" spans="1:8" ht="15.75">
      <c r="A2840" s="46"/>
      <c r="B2840" s="46"/>
      <c r="C2840" s="46"/>
      <c r="D2840" s="46"/>
      <c r="E2840" s="98"/>
      <c r="F2840" s="46"/>
      <c r="G2840" s="46"/>
      <c r="H2840" s="98"/>
    </row>
    <row r="2841" spans="1:8" ht="15.75">
      <c r="A2841" s="46"/>
      <c r="B2841" s="46"/>
      <c r="C2841" s="46"/>
      <c r="D2841" s="46"/>
      <c r="E2841" s="98"/>
      <c r="F2841" s="46"/>
      <c r="G2841" s="46"/>
      <c r="H2841" s="98"/>
    </row>
    <row r="2842" spans="1:8" ht="15.75">
      <c r="A2842" s="46"/>
      <c r="B2842" s="46"/>
      <c r="C2842" s="46"/>
      <c r="D2842" s="46"/>
      <c r="E2842" s="98"/>
      <c r="F2842" s="46"/>
      <c r="G2842" s="46"/>
      <c r="H2842" s="98"/>
    </row>
    <row r="2843" spans="1:8" ht="15.75">
      <c r="A2843" s="46"/>
      <c r="B2843" s="46"/>
      <c r="C2843" s="46"/>
      <c r="D2843" s="46"/>
      <c r="E2843" s="98"/>
      <c r="F2843" s="46"/>
      <c r="G2843" s="46"/>
      <c r="H2843" s="98"/>
    </row>
    <row r="2844" spans="1:8" ht="15.75">
      <c r="A2844" s="46"/>
      <c r="B2844" s="46"/>
      <c r="C2844" s="46"/>
      <c r="D2844" s="46"/>
      <c r="E2844" s="98"/>
      <c r="F2844" s="46"/>
      <c r="G2844" s="46"/>
      <c r="H2844" s="98"/>
    </row>
    <row r="2845" spans="1:8" ht="15.75">
      <c r="A2845" s="46"/>
      <c r="B2845" s="46"/>
      <c r="C2845" s="46"/>
      <c r="D2845" s="46"/>
      <c r="E2845" s="98"/>
      <c r="F2845" s="46"/>
      <c r="G2845" s="46"/>
      <c r="H2845" s="98"/>
    </row>
    <row r="2846" spans="1:8" ht="15.75">
      <c r="A2846" s="46"/>
      <c r="B2846" s="46"/>
      <c r="C2846" s="46"/>
      <c r="D2846" s="46"/>
      <c r="E2846" s="98"/>
      <c r="F2846" s="46"/>
      <c r="G2846" s="46"/>
      <c r="H2846" s="98"/>
    </row>
    <row r="2847" spans="1:8" ht="15.75">
      <c r="A2847" s="46"/>
      <c r="B2847" s="46"/>
      <c r="C2847" s="46"/>
      <c r="D2847" s="46"/>
      <c r="E2847" s="98"/>
      <c r="F2847" s="46"/>
      <c r="G2847" s="46"/>
      <c r="H2847" s="98"/>
    </row>
    <row r="2848" spans="1:8" ht="15.75">
      <c r="A2848" s="46"/>
      <c r="B2848" s="46"/>
      <c r="C2848" s="46"/>
      <c r="D2848" s="46"/>
      <c r="E2848" s="98"/>
      <c r="F2848" s="46"/>
      <c r="G2848" s="46"/>
      <c r="H2848" s="98"/>
    </row>
    <row r="2849" spans="1:8" ht="15.75">
      <c r="A2849" s="46"/>
      <c r="B2849" s="46"/>
      <c r="C2849" s="46"/>
      <c r="D2849" s="46"/>
      <c r="E2849" s="98"/>
      <c r="F2849" s="46"/>
      <c r="G2849" s="46"/>
      <c r="H2849" s="98"/>
    </row>
    <row r="2850" spans="1:8" ht="15.75">
      <c r="A2850" s="46"/>
      <c r="B2850" s="46"/>
      <c r="C2850" s="46"/>
      <c r="D2850" s="46"/>
      <c r="E2850" s="98"/>
      <c r="F2850" s="46"/>
      <c r="G2850" s="46"/>
      <c r="H2850" s="98"/>
    </row>
    <row r="2851" spans="1:8" ht="15.75">
      <c r="A2851" s="46"/>
      <c r="B2851" s="46"/>
      <c r="C2851" s="46"/>
      <c r="D2851" s="46"/>
      <c r="E2851" s="98"/>
      <c r="F2851" s="46"/>
      <c r="G2851" s="46"/>
      <c r="H2851" s="98"/>
    </row>
    <row r="2852" spans="1:8" ht="15.75">
      <c r="A2852" s="46"/>
      <c r="B2852" s="46"/>
      <c r="C2852" s="46"/>
      <c r="D2852" s="46"/>
      <c r="E2852" s="98"/>
      <c r="F2852" s="46"/>
      <c r="G2852" s="46"/>
      <c r="H2852" s="98"/>
    </row>
    <row r="2853" spans="1:8" ht="15.75">
      <c r="A2853" s="46"/>
      <c r="B2853" s="46"/>
      <c r="C2853" s="46"/>
      <c r="D2853" s="46"/>
      <c r="E2853" s="98"/>
      <c r="F2853" s="46"/>
      <c r="G2853" s="46"/>
      <c r="H2853" s="98"/>
    </row>
    <row r="2854" spans="1:8" ht="15.75">
      <c r="A2854" s="46"/>
      <c r="B2854" s="46"/>
      <c r="C2854" s="46"/>
      <c r="D2854" s="46"/>
      <c r="E2854" s="98"/>
      <c r="F2854" s="46"/>
      <c r="G2854" s="46"/>
      <c r="H2854" s="98"/>
    </row>
    <row r="2855" spans="1:8" ht="15.75">
      <c r="A2855" s="46"/>
      <c r="B2855" s="46"/>
      <c r="C2855" s="46"/>
      <c r="D2855" s="46"/>
      <c r="E2855" s="98"/>
      <c r="F2855" s="46"/>
      <c r="G2855" s="46"/>
      <c r="H2855" s="98"/>
    </row>
    <row r="2856" spans="1:8" ht="15.75">
      <c r="A2856" s="46"/>
      <c r="B2856" s="46"/>
      <c r="C2856" s="46"/>
      <c r="D2856" s="46"/>
      <c r="E2856" s="98"/>
      <c r="F2856" s="46"/>
      <c r="G2856" s="46"/>
      <c r="H2856" s="98"/>
    </row>
    <row r="2857" spans="1:8" ht="15.75">
      <c r="A2857" s="46"/>
      <c r="B2857" s="46"/>
      <c r="C2857" s="46"/>
      <c r="D2857" s="46"/>
      <c r="E2857" s="98"/>
      <c r="F2857" s="46"/>
      <c r="G2857" s="46"/>
      <c r="H2857" s="98"/>
    </row>
    <row r="2858" spans="1:8" ht="15.75">
      <c r="A2858" s="46"/>
      <c r="B2858" s="46"/>
      <c r="C2858" s="46"/>
      <c r="D2858" s="46"/>
      <c r="E2858" s="98"/>
      <c r="F2858" s="46"/>
      <c r="G2858" s="46"/>
      <c r="H2858" s="98"/>
    </row>
    <row r="2859" spans="1:8" ht="15.75">
      <c r="A2859" s="46"/>
      <c r="B2859" s="46"/>
      <c r="C2859" s="46"/>
      <c r="D2859" s="46"/>
      <c r="E2859" s="98"/>
      <c r="F2859" s="46"/>
      <c r="G2859" s="46"/>
      <c r="H2859" s="98"/>
    </row>
    <row r="2860" spans="1:8" ht="15.75">
      <c r="A2860" s="46"/>
      <c r="B2860" s="46"/>
      <c r="C2860" s="46"/>
      <c r="D2860" s="46"/>
      <c r="E2860" s="98"/>
      <c r="F2860" s="46"/>
      <c r="G2860" s="46"/>
      <c r="H2860" s="98"/>
    </row>
    <row r="2861" spans="1:8" ht="15.75">
      <c r="A2861" s="46"/>
      <c r="B2861" s="46"/>
      <c r="C2861" s="46"/>
      <c r="D2861" s="46"/>
      <c r="E2861" s="98"/>
      <c r="F2861" s="46"/>
      <c r="G2861" s="46"/>
      <c r="H2861" s="98"/>
    </row>
    <row r="2862" spans="1:8" ht="15.75">
      <c r="A2862" s="46"/>
      <c r="B2862" s="46"/>
      <c r="C2862" s="46"/>
      <c r="D2862" s="46"/>
      <c r="E2862" s="98"/>
      <c r="F2862" s="46"/>
      <c r="G2862" s="46"/>
      <c r="H2862" s="98"/>
    </row>
    <row r="2863" spans="1:8" ht="15.75">
      <c r="A2863" s="46"/>
      <c r="B2863" s="46"/>
      <c r="C2863" s="46"/>
      <c r="D2863" s="46"/>
      <c r="E2863" s="98"/>
      <c r="F2863" s="46"/>
      <c r="G2863" s="46"/>
      <c r="H2863" s="98"/>
    </row>
    <row r="2864" spans="1:8" ht="15.75">
      <c r="A2864" s="46"/>
      <c r="B2864" s="46"/>
      <c r="C2864" s="46"/>
      <c r="D2864" s="46"/>
      <c r="E2864" s="98"/>
      <c r="F2864" s="46"/>
      <c r="G2864" s="46"/>
      <c r="H2864" s="98"/>
    </row>
    <row r="2865" spans="1:8" ht="15.75">
      <c r="A2865" s="46"/>
      <c r="B2865" s="46"/>
      <c r="C2865" s="46"/>
      <c r="D2865" s="46"/>
      <c r="E2865" s="98"/>
      <c r="F2865" s="46"/>
      <c r="G2865" s="46"/>
      <c r="H2865" s="98"/>
    </row>
    <row r="2866" spans="1:8" ht="15.75">
      <c r="A2866" s="46"/>
      <c r="B2866" s="46"/>
      <c r="C2866" s="46"/>
      <c r="D2866" s="46"/>
      <c r="E2866" s="98"/>
      <c r="F2866" s="46"/>
      <c r="G2866" s="46"/>
      <c r="H2866" s="98"/>
    </row>
    <row r="2867" spans="1:8" ht="15.75">
      <c r="A2867" s="46"/>
      <c r="B2867" s="46"/>
      <c r="C2867" s="46"/>
      <c r="D2867" s="46"/>
      <c r="E2867" s="98"/>
      <c r="F2867" s="46"/>
      <c r="G2867" s="46"/>
      <c r="H2867" s="98"/>
    </row>
    <row r="2868" spans="1:8" ht="15.75">
      <c r="A2868" s="46"/>
      <c r="B2868" s="46"/>
      <c r="C2868" s="46"/>
      <c r="D2868" s="46"/>
      <c r="E2868" s="98"/>
      <c r="F2868" s="46"/>
      <c r="G2868" s="46"/>
      <c r="H2868" s="98"/>
    </row>
    <row r="2869" spans="1:8" ht="15.75">
      <c r="A2869" s="46"/>
      <c r="B2869" s="46"/>
      <c r="C2869" s="46"/>
      <c r="D2869" s="46"/>
      <c r="E2869" s="98"/>
      <c r="F2869" s="46"/>
      <c r="G2869" s="46"/>
      <c r="H2869" s="98"/>
    </row>
    <row r="2870" spans="1:8" ht="15.75">
      <c r="A2870" s="46"/>
      <c r="B2870" s="46"/>
      <c r="C2870" s="46"/>
      <c r="D2870" s="46"/>
      <c r="E2870" s="98"/>
      <c r="F2870" s="46"/>
      <c r="G2870" s="46"/>
      <c r="H2870" s="98"/>
    </row>
    <row r="2871" spans="1:8" ht="15.75">
      <c r="A2871" s="46"/>
      <c r="B2871" s="46"/>
      <c r="C2871" s="46"/>
      <c r="D2871" s="46"/>
      <c r="E2871" s="98"/>
      <c r="F2871" s="46"/>
      <c r="G2871" s="46"/>
      <c r="H2871" s="98"/>
    </row>
    <row r="2872" spans="1:8" ht="15.75">
      <c r="A2872" s="46"/>
      <c r="B2872" s="46"/>
      <c r="C2872" s="46"/>
      <c r="D2872" s="46"/>
      <c r="E2872" s="98"/>
      <c r="F2872" s="46"/>
      <c r="G2872" s="46"/>
      <c r="H2872" s="98"/>
    </row>
    <row r="2873" spans="1:8" ht="15.75">
      <c r="A2873" s="46"/>
      <c r="B2873" s="46"/>
      <c r="C2873" s="46"/>
      <c r="D2873" s="46"/>
      <c r="E2873" s="98"/>
      <c r="F2873" s="46"/>
      <c r="G2873" s="46"/>
      <c r="H2873" s="98"/>
    </row>
    <row r="2874" spans="1:8" ht="15.75">
      <c r="A2874" s="46"/>
      <c r="B2874" s="46"/>
      <c r="C2874" s="46"/>
      <c r="D2874" s="46"/>
      <c r="E2874" s="98"/>
      <c r="F2874" s="46"/>
      <c r="G2874" s="46"/>
      <c r="H2874" s="98"/>
    </row>
    <row r="2875" spans="1:8" ht="15.75">
      <c r="A2875" s="46"/>
      <c r="B2875" s="46"/>
      <c r="C2875" s="46"/>
      <c r="D2875" s="46"/>
      <c r="E2875" s="98"/>
      <c r="F2875" s="46"/>
      <c r="G2875" s="46"/>
      <c r="H2875" s="98"/>
    </row>
    <row r="2876" spans="1:8" ht="15.75">
      <c r="A2876" s="46"/>
      <c r="B2876" s="46"/>
      <c r="C2876" s="46"/>
      <c r="D2876" s="46"/>
      <c r="E2876" s="98"/>
      <c r="F2876" s="46"/>
      <c r="G2876" s="46"/>
      <c r="H2876" s="98"/>
    </row>
    <row r="2877" spans="1:8" ht="15.75">
      <c r="A2877" s="46"/>
      <c r="B2877" s="46"/>
      <c r="C2877" s="46"/>
      <c r="D2877" s="46"/>
      <c r="E2877" s="98"/>
      <c r="F2877" s="46"/>
      <c r="G2877" s="46"/>
      <c r="H2877" s="98"/>
    </row>
    <row r="2878" spans="1:8" ht="15.75">
      <c r="A2878" s="46"/>
      <c r="B2878" s="46"/>
      <c r="C2878" s="46"/>
      <c r="D2878" s="46"/>
      <c r="E2878" s="98"/>
      <c r="F2878" s="46"/>
      <c r="G2878" s="46"/>
      <c r="H2878" s="98"/>
    </row>
    <row r="2879" spans="1:8" ht="15.75">
      <c r="A2879" s="46"/>
      <c r="B2879" s="46"/>
      <c r="C2879" s="46"/>
      <c r="D2879" s="46"/>
      <c r="E2879" s="98"/>
      <c r="F2879" s="46"/>
      <c r="G2879" s="46"/>
      <c r="H2879" s="98"/>
    </row>
    <row r="2880" spans="1:8" ht="15.75">
      <c r="A2880" s="46"/>
      <c r="B2880" s="46"/>
      <c r="C2880" s="46"/>
      <c r="D2880" s="46"/>
      <c r="E2880" s="98"/>
      <c r="F2880" s="46"/>
      <c r="G2880" s="46"/>
      <c r="H2880" s="98"/>
    </row>
    <row r="2881" spans="1:8" ht="15.75">
      <c r="A2881" s="46"/>
      <c r="B2881" s="46"/>
      <c r="C2881" s="46"/>
      <c r="D2881" s="46"/>
      <c r="E2881" s="98"/>
      <c r="F2881" s="46"/>
      <c r="G2881" s="46"/>
      <c r="H2881" s="98"/>
    </row>
    <row r="2882" spans="1:8" ht="15.75">
      <c r="A2882" s="46"/>
      <c r="B2882" s="46"/>
      <c r="C2882" s="46"/>
      <c r="D2882" s="46"/>
      <c r="E2882" s="98"/>
      <c r="F2882" s="46"/>
      <c r="G2882" s="46"/>
      <c r="H2882" s="98"/>
    </row>
    <row r="2883" spans="1:8" ht="15.75">
      <c r="A2883" s="46"/>
      <c r="B2883" s="46"/>
      <c r="C2883" s="46"/>
      <c r="D2883" s="46"/>
      <c r="E2883" s="98"/>
      <c r="F2883" s="46"/>
      <c r="G2883" s="46"/>
      <c r="H2883" s="98"/>
    </row>
    <row r="2884" spans="1:8" ht="15.75">
      <c r="A2884" s="46"/>
      <c r="B2884" s="46"/>
      <c r="C2884" s="46"/>
      <c r="D2884" s="46"/>
      <c r="E2884" s="98"/>
      <c r="F2884" s="46"/>
      <c r="G2884" s="46"/>
      <c r="H2884" s="98"/>
    </row>
    <row r="2885" spans="1:8" ht="15.75">
      <c r="A2885" s="46"/>
      <c r="B2885" s="46"/>
      <c r="C2885" s="46"/>
      <c r="D2885" s="46"/>
      <c r="E2885" s="98"/>
      <c r="F2885" s="46"/>
      <c r="G2885" s="46"/>
      <c r="H2885" s="98"/>
    </row>
    <row r="2886" spans="1:8" ht="15.75">
      <c r="A2886" s="46"/>
      <c r="B2886" s="46"/>
      <c r="C2886" s="46"/>
      <c r="D2886" s="46"/>
      <c r="E2886" s="98"/>
      <c r="F2886" s="46"/>
      <c r="G2886" s="46"/>
      <c r="H2886" s="98"/>
    </row>
    <row r="2887" spans="1:8" ht="15.75">
      <c r="A2887" s="46"/>
      <c r="B2887" s="46"/>
      <c r="C2887" s="46"/>
      <c r="D2887" s="46"/>
      <c r="E2887" s="98"/>
      <c r="F2887" s="46"/>
      <c r="G2887" s="46"/>
      <c r="H2887" s="98"/>
    </row>
    <row r="2888" spans="1:8" ht="15.75">
      <c r="A2888" s="46"/>
      <c r="B2888" s="46"/>
      <c r="C2888" s="46"/>
      <c r="D2888" s="46"/>
      <c r="E2888" s="98"/>
      <c r="F2888" s="46"/>
      <c r="G2888" s="46"/>
      <c r="H2888" s="98"/>
    </row>
    <row r="2889" spans="1:8" ht="15.75">
      <c r="A2889" s="46"/>
      <c r="B2889" s="46"/>
      <c r="C2889" s="46"/>
      <c r="D2889" s="46"/>
      <c r="E2889" s="98"/>
      <c r="F2889" s="46"/>
      <c r="G2889" s="46"/>
      <c r="H2889" s="98"/>
    </row>
    <row r="2890" spans="1:8" ht="15.75">
      <c r="A2890" s="46"/>
      <c r="B2890" s="46"/>
      <c r="C2890" s="46"/>
      <c r="D2890" s="46"/>
      <c r="E2890" s="98"/>
      <c r="F2890" s="46"/>
      <c r="G2890" s="46"/>
      <c r="H2890" s="98"/>
    </row>
    <row r="2891" spans="1:8" ht="15.75">
      <c r="A2891" s="46"/>
      <c r="B2891" s="46"/>
      <c r="C2891" s="46"/>
      <c r="D2891" s="46"/>
      <c r="E2891" s="98"/>
      <c r="F2891" s="46"/>
      <c r="G2891" s="46"/>
      <c r="H2891" s="98"/>
    </row>
    <row r="2892" spans="1:8" ht="15.75">
      <c r="A2892" s="46"/>
      <c r="B2892" s="46"/>
      <c r="C2892" s="46"/>
      <c r="D2892" s="46"/>
      <c r="E2892" s="98"/>
      <c r="F2892" s="46"/>
      <c r="G2892" s="46"/>
      <c r="H2892" s="98"/>
    </row>
    <row r="2893" spans="1:8" ht="15.75">
      <c r="A2893" s="46"/>
      <c r="B2893" s="46"/>
      <c r="C2893" s="46"/>
      <c r="D2893" s="46"/>
      <c r="E2893" s="98"/>
      <c r="F2893" s="46"/>
      <c r="G2893" s="46"/>
      <c r="H2893" s="98"/>
    </row>
    <row r="2894" spans="1:8" ht="15.75">
      <c r="A2894" s="46"/>
      <c r="B2894" s="46"/>
      <c r="C2894" s="46"/>
      <c r="D2894" s="46"/>
      <c r="E2894" s="98"/>
      <c r="F2894" s="46"/>
      <c r="G2894" s="46"/>
      <c r="H2894" s="98"/>
    </row>
    <row r="2895" spans="1:8" ht="15.75">
      <c r="A2895" s="46"/>
      <c r="B2895" s="46"/>
      <c r="C2895" s="46"/>
      <c r="D2895" s="46"/>
      <c r="E2895" s="98"/>
      <c r="F2895" s="46"/>
      <c r="G2895" s="46"/>
      <c r="H2895" s="98"/>
    </row>
    <row r="2896" spans="1:8" ht="15.75">
      <c r="A2896" s="46"/>
      <c r="B2896" s="46"/>
      <c r="C2896" s="46"/>
      <c r="D2896" s="46"/>
      <c r="E2896" s="98"/>
      <c r="F2896" s="46"/>
      <c r="G2896" s="46"/>
      <c r="H2896" s="98"/>
    </row>
    <row r="2897" spans="1:8" ht="15.75">
      <c r="A2897" s="46"/>
      <c r="B2897" s="46"/>
      <c r="C2897" s="46"/>
      <c r="D2897" s="46"/>
      <c r="E2897" s="98"/>
      <c r="F2897" s="46"/>
      <c r="G2897" s="46"/>
      <c r="H2897" s="98"/>
    </row>
    <row r="2898" spans="1:8" ht="15.75">
      <c r="A2898" s="46"/>
      <c r="B2898" s="46"/>
      <c r="C2898" s="46"/>
      <c r="D2898" s="46"/>
      <c r="E2898" s="98"/>
      <c r="F2898" s="46"/>
      <c r="G2898" s="46"/>
      <c r="H2898" s="98"/>
    </row>
    <row r="2899" spans="1:8" ht="15.75">
      <c r="A2899" s="46"/>
      <c r="B2899" s="46"/>
      <c r="C2899" s="46"/>
      <c r="D2899" s="46"/>
      <c r="E2899" s="98"/>
      <c r="F2899" s="46"/>
      <c r="G2899" s="46"/>
      <c r="H2899" s="98"/>
    </row>
    <row r="2900" spans="1:8" ht="15.75">
      <c r="A2900" s="46"/>
      <c r="B2900" s="46"/>
      <c r="C2900" s="46"/>
      <c r="D2900" s="46"/>
      <c r="E2900" s="98"/>
      <c r="F2900" s="46"/>
      <c r="G2900" s="46"/>
      <c r="H2900" s="98"/>
    </row>
    <row r="2901" spans="1:8" ht="15.75">
      <c r="A2901" s="46"/>
      <c r="B2901" s="46"/>
      <c r="C2901" s="46"/>
      <c r="D2901" s="46"/>
      <c r="E2901" s="98"/>
      <c r="F2901" s="46"/>
      <c r="G2901" s="46"/>
      <c r="H2901" s="98"/>
    </row>
    <row r="2902" spans="1:8" ht="15.75">
      <c r="A2902" s="46"/>
      <c r="B2902" s="46"/>
      <c r="C2902" s="46"/>
      <c r="D2902" s="46"/>
      <c r="E2902" s="98"/>
      <c r="F2902" s="46"/>
      <c r="G2902" s="46"/>
      <c r="H2902" s="98"/>
    </row>
    <row r="2903" spans="1:8" ht="15.75">
      <c r="A2903" s="46"/>
      <c r="B2903" s="46"/>
      <c r="C2903" s="46"/>
      <c r="D2903" s="46"/>
      <c r="E2903" s="98"/>
      <c r="F2903" s="46"/>
      <c r="G2903" s="46"/>
      <c r="H2903" s="98"/>
    </row>
    <row r="2904" spans="1:8" ht="15.75">
      <c r="A2904" s="46"/>
      <c r="B2904" s="46"/>
      <c r="C2904" s="46"/>
      <c r="D2904" s="46"/>
      <c r="E2904" s="98"/>
      <c r="F2904" s="46"/>
      <c r="G2904" s="46"/>
      <c r="H2904" s="98"/>
    </row>
    <row r="2905" spans="1:8" ht="15.75">
      <c r="A2905" s="46"/>
      <c r="B2905" s="46"/>
      <c r="C2905" s="46"/>
      <c r="D2905" s="46"/>
      <c r="E2905" s="98"/>
      <c r="F2905" s="46"/>
      <c r="G2905" s="46"/>
      <c r="H2905" s="98"/>
    </row>
    <row r="2906" spans="1:8" ht="15.75">
      <c r="A2906" s="46"/>
      <c r="B2906" s="46"/>
      <c r="C2906" s="46"/>
      <c r="D2906" s="46"/>
      <c r="E2906" s="98"/>
      <c r="F2906" s="46"/>
      <c r="G2906" s="46"/>
      <c r="H2906" s="98"/>
    </row>
    <row r="2907" spans="1:8" ht="15.75">
      <c r="A2907" s="46"/>
      <c r="B2907" s="46"/>
      <c r="C2907" s="46"/>
      <c r="D2907" s="46"/>
      <c r="E2907" s="98"/>
      <c r="F2907" s="46"/>
      <c r="G2907" s="46"/>
      <c r="H2907" s="98"/>
    </row>
    <row r="2908" spans="1:8" ht="15.75">
      <c r="A2908" s="46"/>
      <c r="B2908" s="46"/>
      <c r="C2908" s="46"/>
      <c r="D2908" s="46"/>
      <c r="E2908" s="98"/>
      <c r="F2908" s="46"/>
      <c r="G2908" s="46"/>
      <c r="H2908" s="98"/>
    </row>
    <row r="2909" spans="1:8" ht="15.75">
      <c r="A2909" s="46"/>
      <c r="B2909" s="46"/>
      <c r="C2909" s="46"/>
      <c r="D2909" s="46"/>
      <c r="E2909" s="98"/>
      <c r="F2909" s="46"/>
      <c r="G2909" s="46"/>
      <c r="H2909" s="98"/>
    </row>
    <row r="2910" spans="1:8" ht="15.75">
      <c r="A2910" s="46"/>
      <c r="B2910" s="46"/>
      <c r="C2910" s="46"/>
      <c r="D2910" s="46"/>
      <c r="E2910" s="98"/>
      <c r="F2910" s="46"/>
      <c r="G2910" s="46"/>
      <c r="H2910" s="98"/>
    </row>
    <row r="2911" spans="1:8" ht="15.75">
      <c r="A2911" s="46"/>
      <c r="B2911" s="46"/>
      <c r="C2911" s="46"/>
      <c r="D2911" s="46"/>
      <c r="E2911" s="98"/>
      <c r="F2911" s="46"/>
      <c r="G2911" s="46"/>
      <c r="H2911" s="98"/>
    </row>
    <row r="2912" spans="1:8" ht="15.75">
      <c r="A2912" s="46"/>
      <c r="B2912" s="46"/>
      <c r="C2912" s="46"/>
      <c r="D2912" s="46"/>
      <c r="E2912" s="98"/>
      <c r="F2912" s="46"/>
      <c r="G2912" s="46"/>
      <c r="H2912" s="98"/>
    </row>
    <row r="2913" spans="1:8" ht="15.75">
      <c r="A2913" s="46"/>
      <c r="B2913" s="46"/>
      <c r="C2913" s="46"/>
      <c r="D2913" s="46"/>
      <c r="E2913" s="98"/>
      <c r="F2913" s="46"/>
      <c r="G2913" s="46"/>
      <c r="H2913" s="98"/>
    </row>
    <row r="2914" spans="1:8" ht="15.75">
      <c r="A2914" s="46"/>
      <c r="B2914" s="46"/>
      <c r="C2914" s="46"/>
      <c r="D2914" s="46"/>
      <c r="E2914" s="98"/>
      <c r="F2914" s="46"/>
      <c r="G2914" s="46"/>
      <c r="H2914" s="98"/>
    </row>
    <row r="2915" spans="1:8" ht="15.75">
      <c r="A2915" s="46"/>
      <c r="B2915" s="46"/>
      <c r="C2915" s="46"/>
      <c r="D2915" s="46"/>
      <c r="E2915" s="98"/>
      <c r="F2915" s="46"/>
      <c r="G2915" s="46"/>
      <c r="H2915" s="98"/>
    </row>
    <row r="2916" spans="1:8" ht="15.75">
      <c r="A2916" s="46"/>
      <c r="B2916" s="46"/>
      <c r="C2916" s="46"/>
      <c r="D2916" s="46"/>
      <c r="E2916" s="98"/>
      <c r="F2916" s="46"/>
      <c r="G2916" s="46"/>
      <c r="H2916" s="98"/>
    </row>
    <row r="2917" spans="1:8" ht="15.75">
      <c r="A2917" s="46"/>
      <c r="B2917" s="46"/>
      <c r="C2917" s="46"/>
      <c r="D2917" s="46"/>
      <c r="E2917" s="98"/>
      <c r="F2917" s="46"/>
      <c r="G2917" s="46"/>
      <c r="H2917" s="98"/>
    </row>
    <row r="2918" spans="1:8" ht="15.75">
      <c r="A2918" s="46"/>
      <c r="B2918" s="46"/>
      <c r="C2918" s="46"/>
      <c r="D2918" s="46"/>
      <c r="E2918" s="98"/>
      <c r="F2918" s="46"/>
      <c r="G2918" s="46"/>
      <c r="H2918" s="98"/>
    </row>
    <row r="2919" spans="1:8" ht="15.75">
      <c r="A2919" s="46"/>
      <c r="B2919" s="46"/>
      <c r="C2919" s="46"/>
      <c r="D2919" s="46"/>
      <c r="E2919" s="98"/>
      <c r="F2919" s="46"/>
      <c r="G2919" s="46"/>
      <c r="H2919" s="98"/>
    </row>
    <row r="2920" spans="1:8" ht="15.75">
      <c r="A2920" s="46"/>
      <c r="B2920" s="46"/>
      <c r="C2920" s="46"/>
      <c r="D2920" s="46"/>
      <c r="E2920" s="98"/>
      <c r="F2920" s="46"/>
      <c r="G2920" s="46"/>
      <c r="H2920" s="98"/>
    </row>
    <row r="2921" spans="1:8" ht="15.75">
      <c r="A2921" s="46"/>
      <c r="B2921" s="46"/>
      <c r="C2921" s="46"/>
      <c r="D2921" s="46"/>
      <c r="E2921" s="98"/>
      <c r="F2921" s="46"/>
      <c r="G2921" s="46"/>
      <c r="H2921" s="98"/>
    </row>
    <row r="2922" spans="1:8" ht="15.75">
      <c r="A2922" s="46"/>
      <c r="B2922" s="46"/>
      <c r="C2922" s="46"/>
      <c r="D2922" s="46"/>
      <c r="E2922" s="98"/>
      <c r="F2922" s="46"/>
      <c r="G2922" s="46"/>
      <c r="H2922" s="98"/>
    </row>
    <row r="2923" spans="1:8" ht="15.75">
      <c r="A2923" s="46"/>
      <c r="B2923" s="46"/>
      <c r="C2923" s="46"/>
      <c r="D2923" s="46"/>
      <c r="E2923" s="98"/>
      <c r="F2923" s="46"/>
      <c r="G2923" s="46"/>
      <c r="H2923" s="98"/>
    </row>
    <row r="2924" spans="1:8" ht="15.75">
      <c r="A2924" s="46"/>
      <c r="B2924" s="46"/>
      <c r="C2924" s="46"/>
      <c r="D2924" s="46"/>
      <c r="E2924" s="98"/>
      <c r="F2924" s="46"/>
      <c r="G2924" s="46"/>
      <c r="H2924" s="98"/>
    </row>
    <row r="2925" spans="1:8" ht="15.75">
      <c r="A2925" s="46"/>
      <c r="B2925" s="46"/>
      <c r="C2925" s="46"/>
      <c r="D2925" s="46"/>
      <c r="E2925" s="98"/>
      <c r="F2925" s="46"/>
      <c r="G2925" s="46"/>
      <c r="H2925" s="98"/>
    </row>
    <row r="2926" spans="1:8" ht="15.75">
      <c r="A2926" s="46"/>
      <c r="B2926" s="46"/>
      <c r="C2926" s="46"/>
      <c r="D2926" s="46"/>
      <c r="E2926" s="98"/>
      <c r="F2926" s="46"/>
      <c r="G2926" s="46"/>
      <c r="H2926" s="98"/>
    </row>
    <row r="2927" spans="1:8" ht="15.75">
      <c r="A2927" s="46"/>
      <c r="B2927" s="46"/>
      <c r="C2927" s="46"/>
      <c r="D2927" s="46"/>
      <c r="E2927" s="98"/>
      <c r="F2927" s="46"/>
      <c r="G2927" s="46"/>
      <c r="H2927" s="98"/>
    </row>
    <row r="2928" spans="1:8" ht="15.75">
      <c r="A2928" s="46"/>
      <c r="B2928" s="46"/>
      <c r="C2928" s="46"/>
      <c r="D2928" s="46"/>
      <c r="E2928" s="98"/>
      <c r="F2928" s="46"/>
      <c r="G2928" s="46"/>
      <c r="H2928" s="98"/>
    </row>
    <row r="2929" spans="1:8" ht="15.75">
      <c r="A2929" s="46"/>
      <c r="B2929" s="46"/>
      <c r="C2929" s="46"/>
      <c r="D2929" s="46"/>
      <c r="E2929" s="98"/>
      <c r="F2929" s="46"/>
      <c r="G2929" s="46"/>
      <c r="H2929" s="98"/>
    </row>
    <row r="2930" spans="1:8" ht="15.75">
      <c r="A2930" s="46"/>
      <c r="B2930" s="46"/>
      <c r="C2930" s="46"/>
      <c r="D2930" s="46"/>
      <c r="E2930" s="98"/>
      <c r="F2930" s="46"/>
      <c r="G2930" s="46"/>
      <c r="H2930" s="98"/>
    </row>
    <row r="2931" spans="1:8" ht="15.75">
      <c r="A2931" s="46"/>
      <c r="B2931" s="46"/>
      <c r="C2931" s="46"/>
      <c r="D2931" s="46"/>
      <c r="E2931" s="98"/>
      <c r="F2931" s="46"/>
      <c r="G2931" s="46"/>
      <c r="H2931" s="98"/>
    </row>
    <row r="2932" spans="1:8" ht="15.75">
      <c r="A2932" s="46"/>
      <c r="B2932" s="46"/>
      <c r="C2932" s="46"/>
      <c r="D2932" s="46"/>
      <c r="E2932" s="98"/>
      <c r="F2932" s="46"/>
      <c r="G2932" s="46"/>
      <c r="H2932" s="98"/>
    </row>
    <row r="2933" spans="1:8" ht="15.75">
      <c r="A2933" s="46"/>
      <c r="B2933" s="46"/>
      <c r="C2933" s="46"/>
      <c r="D2933" s="46"/>
      <c r="E2933" s="98"/>
      <c r="F2933" s="46"/>
      <c r="G2933" s="46"/>
      <c r="H2933" s="98"/>
    </row>
    <row r="2934" spans="1:8" ht="15.75">
      <c r="A2934" s="46"/>
      <c r="B2934" s="46"/>
      <c r="C2934" s="46"/>
      <c r="D2934" s="46"/>
      <c r="E2934" s="98"/>
      <c r="F2934" s="46"/>
      <c r="G2934" s="46"/>
      <c r="H2934" s="98"/>
    </row>
    <row r="2935" spans="1:8" ht="15.75">
      <c r="A2935" s="46"/>
      <c r="B2935" s="46"/>
      <c r="C2935" s="46"/>
      <c r="D2935" s="46"/>
      <c r="E2935" s="98"/>
      <c r="F2935" s="46"/>
      <c r="G2935" s="46"/>
      <c r="H2935" s="98"/>
    </row>
    <row r="2936" spans="1:8" ht="15.75">
      <c r="A2936" s="46"/>
      <c r="B2936" s="46"/>
      <c r="C2936" s="46"/>
      <c r="D2936" s="46"/>
      <c r="E2936" s="98"/>
      <c r="F2936" s="46"/>
      <c r="G2936" s="46"/>
      <c r="H2936" s="98"/>
    </row>
    <row r="2937" spans="1:8" ht="15.75">
      <c r="A2937" s="46"/>
      <c r="B2937" s="46"/>
      <c r="C2937" s="46"/>
      <c r="D2937" s="46"/>
      <c r="E2937" s="98"/>
      <c r="F2937" s="46"/>
      <c r="G2937" s="46"/>
      <c r="H2937" s="98"/>
    </row>
    <row r="2938" spans="1:8" ht="15.75">
      <c r="A2938" s="46"/>
      <c r="B2938" s="46"/>
      <c r="C2938" s="46"/>
      <c r="D2938" s="46"/>
      <c r="E2938" s="98"/>
      <c r="F2938" s="46"/>
      <c r="G2938" s="46"/>
      <c r="H2938" s="98"/>
    </row>
    <row r="2939" spans="1:8" ht="15.75">
      <c r="A2939" s="46"/>
      <c r="B2939" s="46"/>
      <c r="C2939" s="46"/>
      <c r="D2939" s="46"/>
      <c r="E2939" s="98"/>
      <c r="F2939" s="46"/>
      <c r="G2939" s="46"/>
      <c r="H2939" s="98"/>
    </row>
    <row r="2940" spans="1:8" ht="15.75">
      <c r="A2940" s="46"/>
      <c r="B2940" s="46"/>
      <c r="C2940" s="46"/>
      <c r="D2940" s="46"/>
      <c r="E2940" s="98"/>
      <c r="F2940" s="46"/>
      <c r="G2940" s="46"/>
      <c r="H2940" s="98"/>
    </row>
    <row r="2941" spans="1:8" ht="15.75">
      <c r="A2941" s="46"/>
      <c r="B2941" s="46"/>
      <c r="C2941" s="46"/>
      <c r="D2941" s="46"/>
      <c r="E2941" s="98"/>
      <c r="F2941" s="46"/>
      <c r="G2941" s="46"/>
      <c r="H2941" s="98"/>
    </row>
    <row r="2942" spans="1:8" ht="15.75">
      <c r="A2942" s="46"/>
      <c r="B2942" s="46"/>
      <c r="C2942" s="46"/>
      <c r="D2942" s="46"/>
      <c r="E2942" s="98"/>
      <c r="F2942" s="46"/>
      <c r="G2942" s="46"/>
      <c r="H2942" s="98"/>
    </row>
    <row r="2943" spans="1:8" ht="15.75">
      <c r="A2943" s="46"/>
      <c r="B2943" s="46"/>
      <c r="C2943" s="46"/>
      <c r="D2943" s="46"/>
      <c r="E2943" s="98"/>
      <c r="F2943" s="46"/>
      <c r="G2943" s="46"/>
      <c r="H2943" s="98"/>
    </row>
    <row r="2944" spans="1:8" ht="15.75">
      <c r="A2944" s="46"/>
      <c r="B2944" s="46"/>
      <c r="C2944" s="46"/>
      <c r="D2944" s="46"/>
      <c r="E2944" s="98"/>
      <c r="F2944" s="46"/>
      <c r="G2944" s="46"/>
      <c r="H2944" s="98"/>
    </row>
    <row r="2945" spans="1:8" ht="15.75">
      <c r="A2945" s="46"/>
      <c r="B2945" s="46"/>
      <c r="C2945" s="46"/>
      <c r="D2945" s="46"/>
      <c r="E2945" s="98"/>
      <c r="F2945" s="46"/>
      <c r="G2945" s="46"/>
      <c r="H2945" s="98"/>
    </row>
    <row r="2946" spans="1:8" ht="15.75">
      <c r="A2946" s="46"/>
      <c r="B2946" s="46"/>
      <c r="C2946" s="46"/>
      <c r="D2946" s="46"/>
      <c r="E2946" s="98"/>
      <c r="F2946" s="46"/>
      <c r="G2946" s="46"/>
      <c r="H2946" s="98"/>
    </row>
    <row r="2947" spans="1:8" ht="15.75">
      <c r="A2947" s="46"/>
      <c r="B2947" s="46"/>
      <c r="C2947" s="46"/>
      <c r="D2947" s="46"/>
      <c r="E2947" s="98"/>
      <c r="F2947" s="46"/>
      <c r="G2947" s="46"/>
      <c r="H2947" s="98"/>
    </row>
    <row r="2948" spans="1:8" ht="15.75">
      <c r="A2948" s="46"/>
      <c r="B2948" s="46"/>
      <c r="C2948" s="46"/>
      <c r="D2948" s="46"/>
      <c r="E2948" s="98"/>
      <c r="F2948" s="46"/>
      <c r="G2948" s="46"/>
      <c r="H2948" s="98"/>
    </row>
    <row r="2949" spans="1:8" ht="15.75">
      <c r="A2949" s="46"/>
      <c r="B2949" s="46"/>
      <c r="C2949" s="46"/>
      <c r="D2949" s="46"/>
      <c r="E2949" s="98"/>
      <c r="F2949" s="46"/>
      <c r="G2949" s="46"/>
      <c r="H2949" s="98"/>
    </row>
    <row r="2950" spans="1:8" ht="15.75">
      <c r="A2950" s="46"/>
      <c r="B2950" s="46"/>
      <c r="C2950" s="46"/>
      <c r="D2950" s="46"/>
      <c r="E2950" s="98"/>
      <c r="F2950" s="46"/>
      <c r="G2950" s="46"/>
      <c r="H2950" s="98"/>
    </row>
    <row r="2951" spans="1:8" ht="15.75">
      <c r="A2951" s="46"/>
      <c r="B2951" s="46"/>
      <c r="C2951" s="46"/>
      <c r="D2951" s="46"/>
      <c r="E2951" s="98"/>
      <c r="F2951" s="46"/>
      <c r="G2951" s="46"/>
      <c r="H2951" s="98"/>
    </row>
    <row r="2952" spans="1:8" ht="15.75">
      <c r="A2952" s="46"/>
      <c r="B2952" s="46"/>
      <c r="C2952" s="46"/>
      <c r="D2952" s="46"/>
      <c r="E2952" s="98"/>
      <c r="F2952" s="46"/>
      <c r="G2952" s="46"/>
      <c r="H2952" s="98"/>
    </row>
    <row r="2953" spans="1:8" ht="15.75">
      <c r="A2953" s="46"/>
      <c r="B2953" s="46"/>
      <c r="C2953" s="46"/>
      <c r="D2953" s="46"/>
      <c r="E2953" s="98"/>
      <c r="F2953" s="46"/>
      <c r="G2953" s="46"/>
      <c r="H2953" s="98"/>
    </row>
    <row r="2954" spans="1:8" ht="15.75">
      <c r="A2954" s="46"/>
      <c r="B2954" s="46"/>
      <c r="C2954" s="46"/>
      <c r="D2954" s="46"/>
      <c r="E2954" s="98"/>
      <c r="F2954" s="46"/>
      <c r="G2954" s="46"/>
      <c r="H2954" s="98"/>
    </row>
    <row r="2955" spans="1:8" ht="15.75">
      <c r="A2955" s="46"/>
      <c r="B2955" s="46"/>
      <c r="C2955" s="46"/>
      <c r="D2955" s="46"/>
      <c r="E2955" s="98"/>
      <c r="F2955" s="46"/>
      <c r="G2955" s="46"/>
      <c r="H2955" s="98"/>
    </row>
    <row r="2956" spans="1:8" ht="15.75">
      <c r="A2956" s="46"/>
      <c r="B2956" s="46"/>
      <c r="C2956" s="46"/>
      <c r="D2956" s="46"/>
      <c r="E2956" s="98"/>
      <c r="F2956" s="46"/>
      <c r="G2956" s="46"/>
      <c r="H2956" s="98"/>
    </row>
    <row r="2957" spans="1:8" ht="15.75">
      <c r="A2957" s="46"/>
      <c r="B2957" s="46"/>
      <c r="C2957" s="46"/>
      <c r="D2957" s="46"/>
      <c r="E2957" s="98"/>
      <c r="F2957" s="46"/>
      <c r="G2957" s="46"/>
      <c r="H2957" s="98"/>
    </row>
    <row r="2958" spans="1:8" ht="15.75">
      <c r="A2958" s="46"/>
      <c r="B2958" s="46"/>
      <c r="C2958" s="46"/>
      <c r="D2958" s="46"/>
      <c r="E2958" s="98"/>
      <c r="F2958" s="46"/>
      <c r="G2958" s="46"/>
      <c r="H2958" s="98"/>
    </row>
    <row r="2959" spans="1:8" ht="15.75">
      <c r="A2959" s="46"/>
      <c r="B2959" s="46"/>
      <c r="C2959" s="46"/>
      <c r="D2959" s="46"/>
      <c r="E2959" s="98"/>
      <c r="F2959" s="46"/>
      <c r="G2959" s="46"/>
      <c r="H2959" s="98"/>
    </row>
    <row r="2960" spans="1:8" ht="15.75">
      <c r="A2960" s="46"/>
      <c r="B2960" s="46"/>
      <c r="C2960" s="46"/>
      <c r="D2960" s="46"/>
      <c r="E2960" s="98"/>
      <c r="F2960" s="46"/>
      <c r="G2960" s="46"/>
      <c r="H2960" s="98"/>
    </row>
    <row r="2961" spans="1:8" ht="15.75">
      <c r="A2961" s="46"/>
      <c r="B2961" s="46"/>
      <c r="C2961" s="46"/>
      <c r="D2961" s="46"/>
      <c r="E2961" s="98"/>
      <c r="F2961" s="46"/>
      <c r="G2961" s="46"/>
      <c r="H2961" s="98"/>
    </row>
    <row r="2962" spans="1:8" ht="15.75">
      <c r="A2962" s="46"/>
      <c r="B2962" s="46"/>
      <c r="C2962" s="46"/>
      <c r="D2962" s="46"/>
      <c r="E2962" s="98"/>
      <c r="F2962" s="46"/>
      <c r="G2962" s="46"/>
      <c r="H2962" s="98"/>
    </row>
    <row r="2963" spans="1:8" ht="15.75">
      <c r="A2963" s="46"/>
      <c r="B2963" s="46"/>
      <c r="C2963" s="46"/>
      <c r="D2963" s="46"/>
      <c r="E2963" s="98"/>
      <c r="F2963" s="46"/>
      <c r="G2963" s="46"/>
      <c r="H2963" s="98"/>
    </row>
    <row r="2964" spans="1:8" ht="15.75">
      <c r="A2964" s="46"/>
      <c r="B2964" s="46"/>
      <c r="C2964" s="46"/>
      <c r="D2964" s="46"/>
      <c r="E2964" s="98"/>
      <c r="F2964" s="46"/>
      <c r="G2964" s="46"/>
      <c r="H2964" s="98"/>
    </row>
    <row r="2965" spans="1:8" ht="15.75">
      <c r="A2965" s="46"/>
      <c r="B2965" s="46"/>
      <c r="C2965" s="46"/>
      <c r="D2965" s="46"/>
      <c r="E2965" s="98"/>
      <c r="F2965" s="46"/>
      <c r="G2965" s="46"/>
      <c r="H2965" s="98"/>
    </row>
    <row r="2966" spans="1:8" ht="15.75">
      <c r="A2966" s="46"/>
      <c r="B2966" s="46"/>
      <c r="C2966" s="46"/>
      <c r="D2966" s="46"/>
      <c r="E2966" s="98"/>
      <c r="F2966" s="46"/>
      <c r="G2966" s="46"/>
      <c r="H2966" s="98"/>
    </row>
    <row r="2967" spans="1:8" ht="15.75">
      <c r="A2967" s="46"/>
      <c r="B2967" s="46"/>
      <c r="C2967" s="46"/>
      <c r="D2967" s="46"/>
      <c r="E2967" s="98"/>
      <c r="F2967" s="46"/>
      <c r="G2967" s="46"/>
      <c r="H2967" s="98"/>
    </row>
    <row r="2968" spans="1:8" ht="15.75">
      <c r="A2968" s="46"/>
      <c r="B2968" s="46"/>
      <c r="C2968" s="46"/>
      <c r="D2968" s="46"/>
      <c r="E2968" s="98"/>
      <c r="F2968" s="46"/>
      <c r="G2968" s="46"/>
      <c r="H2968" s="98"/>
    </row>
    <row r="2969" spans="1:8" ht="15.75">
      <c r="A2969" s="46"/>
      <c r="B2969" s="46"/>
      <c r="C2969" s="46"/>
      <c r="D2969" s="46"/>
      <c r="E2969" s="98"/>
      <c r="F2969" s="46"/>
      <c r="G2969" s="46"/>
      <c r="H2969" s="98"/>
    </row>
    <row r="2970" spans="1:8" ht="15.75">
      <c r="A2970" s="46"/>
      <c r="B2970" s="46"/>
      <c r="C2970" s="46"/>
      <c r="D2970" s="46"/>
      <c r="E2970" s="98"/>
      <c r="F2970" s="46"/>
      <c r="G2970" s="46"/>
      <c r="H2970" s="98"/>
    </row>
    <row r="2971" spans="1:8" ht="15.75">
      <c r="A2971" s="46"/>
      <c r="B2971" s="46"/>
      <c r="C2971" s="46"/>
      <c r="D2971" s="46"/>
      <c r="E2971" s="98"/>
      <c r="F2971" s="46"/>
      <c r="G2971" s="46"/>
      <c r="H2971" s="98"/>
    </row>
    <row r="2972" spans="1:8" ht="15.75">
      <c r="A2972" s="46"/>
      <c r="B2972" s="46"/>
      <c r="C2972" s="46"/>
      <c r="D2972" s="46"/>
      <c r="E2972" s="98"/>
      <c r="F2972" s="46"/>
      <c r="G2972" s="46"/>
      <c r="H2972" s="98"/>
    </row>
    <row r="2973" spans="1:8" ht="15.75">
      <c r="A2973" s="46"/>
      <c r="B2973" s="46"/>
      <c r="C2973" s="46"/>
      <c r="D2973" s="46"/>
      <c r="E2973" s="98"/>
      <c r="F2973" s="46"/>
      <c r="G2973" s="46"/>
      <c r="H2973" s="98"/>
    </row>
    <row r="2974" spans="1:8" ht="15.75">
      <c r="A2974" s="46"/>
      <c r="B2974" s="46"/>
      <c r="C2974" s="46"/>
      <c r="D2974" s="46"/>
      <c r="E2974" s="98"/>
      <c r="F2974" s="46"/>
      <c r="G2974" s="46"/>
      <c r="H2974" s="98"/>
    </row>
    <row r="2975" spans="1:8" ht="15.75">
      <c r="A2975" s="46"/>
      <c r="B2975" s="46"/>
      <c r="C2975" s="46"/>
      <c r="D2975" s="46"/>
      <c r="E2975" s="98"/>
      <c r="F2975" s="46"/>
      <c r="G2975" s="46"/>
      <c r="H2975" s="98"/>
    </row>
    <row r="2976" spans="1:8" ht="15.75">
      <c r="A2976" s="46"/>
      <c r="B2976" s="46"/>
      <c r="C2976" s="46"/>
      <c r="D2976" s="46"/>
      <c r="E2976" s="98"/>
      <c r="F2976" s="46"/>
      <c r="G2976" s="46"/>
      <c r="H2976" s="98"/>
    </row>
    <row r="2977" spans="1:8" ht="15.75">
      <c r="A2977" s="46"/>
      <c r="B2977" s="46"/>
      <c r="C2977" s="46"/>
      <c r="D2977" s="46"/>
      <c r="E2977" s="98"/>
      <c r="F2977" s="46"/>
      <c r="G2977" s="46"/>
      <c r="H2977" s="98"/>
    </row>
    <row r="2978" spans="1:8" ht="15.75">
      <c r="A2978" s="46"/>
      <c r="B2978" s="46"/>
      <c r="C2978" s="46"/>
      <c r="D2978" s="46"/>
      <c r="E2978" s="98"/>
      <c r="F2978" s="46"/>
      <c r="G2978" s="46"/>
      <c r="H2978" s="98"/>
    </row>
    <row r="2979" spans="1:8" ht="15.75">
      <c r="A2979" s="46"/>
      <c r="B2979" s="46"/>
      <c r="C2979" s="46"/>
      <c r="D2979" s="46"/>
      <c r="E2979" s="98"/>
      <c r="F2979" s="46"/>
      <c r="G2979" s="46"/>
      <c r="H2979" s="98"/>
    </row>
    <row r="2980" spans="1:8" ht="15.75">
      <c r="A2980" s="46"/>
      <c r="B2980" s="46"/>
      <c r="C2980" s="46"/>
      <c r="D2980" s="46"/>
      <c r="E2980" s="98"/>
      <c r="F2980" s="46"/>
      <c r="G2980" s="46"/>
      <c r="H2980" s="98"/>
    </row>
    <row r="2981" spans="1:8" ht="15.75">
      <c r="A2981" s="46"/>
      <c r="B2981" s="46"/>
      <c r="C2981" s="46"/>
      <c r="D2981" s="46"/>
      <c r="E2981" s="98"/>
      <c r="F2981" s="46"/>
      <c r="G2981" s="46"/>
      <c r="H2981" s="98"/>
    </row>
    <row r="2982" spans="1:8" ht="15.75">
      <c r="A2982" s="46"/>
      <c r="B2982" s="46"/>
      <c r="C2982" s="46"/>
      <c r="D2982" s="46"/>
      <c r="E2982" s="98"/>
      <c r="F2982" s="46"/>
      <c r="G2982" s="46"/>
      <c r="H2982" s="98"/>
    </row>
    <row r="2983" spans="1:8" ht="15.75">
      <c r="A2983" s="46"/>
      <c r="B2983" s="46"/>
      <c r="C2983" s="46"/>
      <c r="D2983" s="46"/>
      <c r="E2983" s="98"/>
      <c r="F2983" s="46"/>
      <c r="G2983" s="46"/>
      <c r="H2983" s="98"/>
    </row>
    <row r="2984" spans="1:8" ht="15.75">
      <c r="A2984" s="46"/>
      <c r="B2984" s="46"/>
      <c r="C2984" s="46"/>
      <c r="D2984" s="46"/>
      <c r="E2984" s="98"/>
      <c r="F2984" s="46"/>
      <c r="G2984" s="46"/>
      <c r="H2984" s="98"/>
    </row>
    <row r="2985" spans="1:8" ht="15.75">
      <c r="A2985" s="46"/>
      <c r="B2985" s="46"/>
      <c r="C2985" s="46"/>
      <c r="D2985" s="46"/>
      <c r="E2985" s="98"/>
      <c r="F2985" s="46"/>
      <c r="G2985" s="46"/>
      <c r="H2985" s="98"/>
    </row>
    <row r="2986" spans="1:8" ht="15.75">
      <c r="A2986" s="46"/>
      <c r="B2986" s="46"/>
      <c r="C2986" s="46"/>
      <c r="D2986" s="46"/>
      <c r="E2986" s="98"/>
      <c r="F2986" s="46"/>
      <c r="G2986" s="46"/>
      <c r="H2986" s="98"/>
    </row>
    <row r="2987" spans="1:8" ht="15.75">
      <c r="A2987" s="46"/>
      <c r="B2987" s="46"/>
      <c r="C2987" s="46"/>
      <c r="D2987" s="46"/>
      <c r="E2987" s="98"/>
      <c r="F2987" s="46"/>
      <c r="G2987" s="46"/>
      <c r="H2987" s="98"/>
    </row>
    <row r="2988" spans="1:8" ht="15.75">
      <c r="A2988" s="46"/>
      <c r="B2988" s="46"/>
      <c r="C2988" s="46"/>
      <c r="D2988" s="46"/>
      <c r="E2988" s="98"/>
      <c r="F2988" s="46"/>
      <c r="G2988" s="46"/>
      <c r="H2988" s="98"/>
    </row>
    <row r="2989" spans="1:8" ht="15.75">
      <c r="A2989" s="46"/>
      <c r="B2989" s="46"/>
      <c r="C2989" s="46"/>
      <c r="D2989" s="46"/>
      <c r="E2989" s="98"/>
      <c r="F2989" s="46"/>
      <c r="G2989" s="46"/>
      <c r="H2989" s="98"/>
    </row>
    <row r="2990" spans="1:8" ht="15.75">
      <c r="A2990" s="46"/>
      <c r="B2990" s="46"/>
      <c r="C2990" s="46"/>
      <c r="D2990" s="46"/>
      <c r="E2990" s="98"/>
      <c r="F2990" s="46"/>
      <c r="G2990" s="46"/>
      <c r="H2990" s="98"/>
    </row>
    <row r="2991" spans="1:8" ht="15.75">
      <c r="A2991" s="46"/>
      <c r="B2991" s="46"/>
      <c r="C2991" s="46"/>
      <c r="D2991" s="46"/>
      <c r="E2991" s="98"/>
      <c r="F2991" s="46"/>
      <c r="G2991" s="46"/>
      <c r="H2991" s="98"/>
    </row>
    <row r="2992" spans="1:8" ht="15.75">
      <c r="A2992" s="46"/>
      <c r="B2992" s="46"/>
      <c r="C2992" s="46"/>
      <c r="D2992" s="46"/>
      <c r="E2992" s="98"/>
      <c r="F2992" s="46"/>
      <c r="G2992" s="46"/>
      <c r="H2992" s="98"/>
    </row>
    <row r="2993" spans="1:8" ht="15.75">
      <c r="A2993" s="46"/>
      <c r="B2993" s="46"/>
      <c r="C2993" s="46"/>
      <c r="D2993" s="46"/>
      <c r="E2993" s="98"/>
      <c r="F2993" s="46"/>
      <c r="G2993" s="46"/>
      <c r="H2993" s="98"/>
    </row>
    <row r="2994" spans="1:8" ht="15.75">
      <c r="A2994" s="46"/>
      <c r="B2994" s="46"/>
      <c r="C2994" s="46"/>
      <c r="D2994" s="46"/>
      <c r="E2994" s="98"/>
      <c r="F2994" s="46"/>
      <c r="G2994" s="46"/>
      <c r="H2994" s="98"/>
    </row>
    <row r="2995" spans="1:8" ht="15.75">
      <c r="A2995" s="46"/>
      <c r="B2995" s="46"/>
      <c r="C2995" s="46"/>
      <c r="D2995" s="46"/>
      <c r="E2995" s="98"/>
      <c r="F2995" s="46"/>
      <c r="G2995" s="46"/>
      <c r="H2995" s="98"/>
    </row>
    <row r="2996" spans="1:8" ht="15.75">
      <c r="A2996" s="46"/>
      <c r="B2996" s="46"/>
      <c r="C2996" s="46"/>
      <c r="D2996" s="46"/>
      <c r="E2996" s="98"/>
      <c r="F2996" s="46"/>
      <c r="G2996" s="46"/>
      <c r="H2996" s="98"/>
    </row>
    <row r="2997" spans="1:8" ht="15.75">
      <c r="A2997" s="46"/>
      <c r="B2997" s="46"/>
      <c r="C2997" s="46"/>
      <c r="D2997" s="46"/>
      <c r="E2997" s="98"/>
      <c r="F2997" s="46"/>
      <c r="G2997" s="46"/>
      <c r="H2997" s="98"/>
    </row>
    <row r="2998" spans="1:8" ht="15.75">
      <c r="A2998" s="46"/>
      <c r="B2998" s="46"/>
      <c r="C2998" s="46"/>
      <c r="D2998" s="46"/>
      <c r="E2998" s="98"/>
      <c r="F2998" s="46"/>
      <c r="G2998" s="46"/>
      <c r="H2998" s="98"/>
    </row>
    <row r="2999" spans="1:8" ht="15.75">
      <c r="A2999" s="46"/>
      <c r="B2999" s="46"/>
      <c r="C2999" s="46"/>
      <c r="D2999" s="46"/>
      <c r="E2999" s="98"/>
      <c r="F2999" s="46"/>
      <c r="G2999" s="46"/>
      <c r="H2999" s="98"/>
    </row>
    <row r="3000" spans="1:8" ht="15.75">
      <c r="A3000" s="46"/>
      <c r="B3000" s="46"/>
      <c r="C3000" s="46"/>
      <c r="D3000" s="46"/>
      <c r="E3000" s="98"/>
      <c r="F3000" s="46"/>
      <c r="G3000" s="46"/>
      <c r="H3000" s="98"/>
    </row>
    <row r="3001" spans="1:8" ht="15.75">
      <c r="A3001" s="46"/>
      <c r="B3001" s="46"/>
      <c r="C3001" s="46"/>
      <c r="D3001" s="46"/>
      <c r="E3001" s="98"/>
      <c r="F3001" s="46"/>
      <c r="G3001" s="46"/>
      <c r="H3001" s="98"/>
    </row>
    <row r="3002" spans="1:8" ht="15.75">
      <c r="A3002" s="46"/>
      <c r="B3002" s="46"/>
      <c r="C3002" s="46"/>
      <c r="D3002" s="46"/>
      <c r="E3002" s="98"/>
      <c r="F3002" s="46"/>
      <c r="G3002" s="46"/>
      <c r="H3002" s="98"/>
    </row>
    <row r="3003" spans="1:8" ht="15.75">
      <c r="A3003" s="46"/>
      <c r="B3003" s="46"/>
      <c r="C3003" s="46"/>
      <c r="D3003" s="46"/>
      <c r="E3003" s="98"/>
      <c r="F3003" s="46"/>
      <c r="G3003" s="46"/>
      <c r="H3003" s="98"/>
    </row>
    <row r="3004" spans="1:8" ht="15.75">
      <c r="A3004" s="46"/>
      <c r="B3004" s="46"/>
      <c r="C3004" s="46"/>
      <c r="D3004" s="46"/>
      <c r="E3004" s="98"/>
      <c r="F3004" s="46"/>
      <c r="G3004" s="46"/>
      <c r="H3004" s="98"/>
    </row>
    <row r="3005" spans="1:8" ht="15.75">
      <c r="A3005" s="46"/>
      <c r="B3005" s="46"/>
      <c r="C3005" s="46"/>
      <c r="D3005" s="46"/>
      <c r="E3005" s="98"/>
      <c r="F3005" s="46"/>
      <c r="G3005" s="46"/>
      <c r="H3005" s="98"/>
    </row>
    <row r="3006" spans="1:8" ht="15.75">
      <c r="A3006" s="46"/>
      <c r="B3006" s="46"/>
      <c r="C3006" s="46"/>
      <c r="D3006" s="46"/>
      <c r="E3006" s="98"/>
      <c r="F3006" s="46"/>
      <c r="G3006" s="46"/>
      <c r="H3006" s="98"/>
    </row>
    <row r="3007" spans="1:8" ht="15.75">
      <c r="A3007" s="46"/>
      <c r="B3007" s="46"/>
      <c r="C3007" s="46"/>
      <c r="D3007" s="46"/>
      <c r="E3007" s="98"/>
      <c r="F3007" s="46"/>
      <c r="G3007" s="46"/>
      <c r="H3007" s="98"/>
    </row>
    <row r="3008" spans="1:8" ht="15.75">
      <c r="A3008" s="46"/>
      <c r="B3008" s="46"/>
      <c r="C3008" s="46"/>
      <c r="D3008" s="46"/>
      <c r="E3008" s="98"/>
      <c r="F3008" s="46"/>
      <c r="G3008" s="46"/>
      <c r="H3008" s="98"/>
    </row>
    <row r="3009" spans="1:8" ht="15.75">
      <c r="A3009" s="46"/>
      <c r="B3009" s="46"/>
      <c r="C3009" s="46"/>
      <c r="D3009" s="46"/>
      <c r="E3009" s="98"/>
      <c r="F3009" s="46"/>
      <c r="G3009" s="46"/>
      <c r="H3009" s="98"/>
    </row>
    <row r="3010" spans="1:8" ht="15.75">
      <c r="A3010" s="46"/>
      <c r="B3010" s="46"/>
      <c r="C3010" s="46"/>
      <c r="D3010" s="46"/>
      <c r="E3010" s="98"/>
      <c r="F3010" s="46"/>
      <c r="G3010" s="46"/>
      <c r="H3010" s="98"/>
    </row>
    <row r="3011" spans="1:8" ht="15.75">
      <c r="A3011" s="46"/>
      <c r="B3011" s="46"/>
      <c r="C3011" s="46"/>
      <c r="D3011" s="46"/>
      <c r="E3011" s="98"/>
      <c r="F3011" s="46"/>
      <c r="G3011" s="46"/>
      <c r="H3011" s="98"/>
    </row>
    <row r="3012" spans="1:8" ht="15.75">
      <c r="A3012" s="46"/>
      <c r="B3012" s="46"/>
      <c r="C3012" s="46"/>
      <c r="D3012" s="46"/>
      <c r="E3012" s="98"/>
      <c r="F3012" s="46"/>
      <c r="G3012" s="46"/>
      <c r="H3012" s="98"/>
    </row>
    <row r="3013" spans="1:8" ht="15.75">
      <c r="A3013" s="46"/>
      <c r="B3013" s="46"/>
      <c r="C3013" s="46"/>
      <c r="D3013" s="46"/>
      <c r="E3013" s="98"/>
      <c r="F3013" s="46"/>
      <c r="G3013" s="46"/>
      <c r="H3013" s="98"/>
    </row>
    <row r="3014" spans="1:8" ht="15.75">
      <c r="A3014" s="46"/>
      <c r="B3014" s="46"/>
      <c r="C3014" s="46"/>
      <c r="D3014" s="46"/>
      <c r="E3014" s="98"/>
      <c r="F3014" s="46"/>
      <c r="G3014" s="46"/>
      <c r="H3014" s="98"/>
    </row>
    <row r="3015" spans="1:8" ht="15.75">
      <c r="A3015" s="46"/>
      <c r="B3015" s="46"/>
      <c r="C3015" s="46"/>
      <c r="D3015" s="46"/>
      <c r="E3015" s="98"/>
      <c r="F3015" s="46"/>
      <c r="G3015" s="46"/>
      <c r="H3015" s="98"/>
    </row>
    <row r="3016" spans="1:8" ht="15.75">
      <c r="A3016" s="46"/>
      <c r="B3016" s="46"/>
      <c r="C3016" s="46"/>
      <c r="D3016" s="46"/>
      <c r="E3016" s="98"/>
      <c r="F3016" s="46"/>
      <c r="G3016" s="46"/>
      <c r="H3016" s="98"/>
    </row>
    <row r="3017" spans="1:8" ht="15.75">
      <c r="A3017" s="46"/>
      <c r="B3017" s="46"/>
      <c r="C3017" s="46"/>
      <c r="D3017" s="46"/>
      <c r="E3017" s="98"/>
      <c r="F3017" s="46"/>
      <c r="G3017" s="46"/>
      <c r="H3017" s="98"/>
    </row>
    <row r="3018" spans="1:8" ht="15.75">
      <c r="A3018" s="46"/>
      <c r="B3018" s="46"/>
      <c r="C3018" s="46"/>
      <c r="D3018" s="46"/>
      <c r="E3018" s="98"/>
      <c r="F3018" s="46"/>
      <c r="G3018" s="46"/>
      <c r="H3018" s="98"/>
    </row>
    <row r="3019" spans="1:8" ht="15.75">
      <c r="A3019" s="46"/>
      <c r="B3019" s="46"/>
      <c r="C3019" s="46"/>
      <c r="D3019" s="46"/>
      <c r="E3019" s="98"/>
      <c r="F3019" s="46"/>
      <c r="G3019" s="46"/>
      <c r="H3019" s="98"/>
    </row>
    <row r="3020" spans="1:8" ht="15.75">
      <c r="A3020" s="46"/>
      <c r="B3020" s="46"/>
      <c r="C3020" s="46"/>
      <c r="D3020" s="46"/>
      <c r="E3020" s="98"/>
      <c r="F3020" s="46"/>
      <c r="G3020" s="46"/>
      <c r="H3020" s="98"/>
    </row>
    <row r="3021" spans="1:8" ht="15.75">
      <c r="A3021" s="46"/>
      <c r="B3021" s="46"/>
      <c r="C3021" s="46"/>
      <c r="D3021" s="46"/>
      <c r="E3021" s="98"/>
      <c r="F3021" s="46"/>
      <c r="G3021" s="46"/>
      <c r="H3021" s="98"/>
    </row>
    <row r="3022" spans="1:8" ht="15.75">
      <c r="A3022" s="46"/>
      <c r="B3022" s="46"/>
      <c r="C3022" s="46"/>
      <c r="D3022" s="46"/>
      <c r="E3022" s="98"/>
      <c r="F3022" s="46"/>
      <c r="G3022" s="46"/>
      <c r="H3022" s="98"/>
    </row>
    <row r="3023" spans="1:8" ht="15.75">
      <c r="A3023" s="46"/>
      <c r="B3023" s="46"/>
      <c r="C3023" s="46"/>
      <c r="D3023" s="46"/>
      <c r="E3023" s="98"/>
      <c r="F3023" s="46"/>
      <c r="G3023" s="46"/>
      <c r="H3023" s="98"/>
    </row>
    <row r="3024" spans="1:8" ht="15.75">
      <c r="A3024" s="46"/>
      <c r="B3024" s="46"/>
      <c r="C3024" s="46"/>
      <c r="D3024" s="46"/>
      <c r="E3024" s="98"/>
      <c r="F3024" s="46"/>
      <c r="G3024" s="46"/>
      <c r="H3024" s="98"/>
    </row>
    <row r="3025" spans="1:8" ht="15.75">
      <c r="A3025" s="46"/>
      <c r="B3025" s="46"/>
      <c r="C3025" s="46"/>
      <c r="D3025" s="46"/>
      <c r="E3025" s="98"/>
      <c r="F3025" s="46"/>
      <c r="G3025" s="46"/>
      <c r="H3025" s="98"/>
    </row>
    <row r="3026" spans="1:8" ht="15.75">
      <c r="A3026" s="46"/>
      <c r="B3026" s="46"/>
      <c r="C3026" s="46"/>
      <c r="D3026" s="46"/>
      <c r="E3026" s="98"/>
      <c r="F3026" s="46"/>
      <c r="G3026" s="46"/>
      <c r="H3026" s="98"/>
    </row>
    <row r="3027" spans="1:8" ht="15.75">
      <c r="A3027" s="46"/>
      <c r="B3027" s="46"/>
      <c r="C3027" s="46"/>
      <c r="D3027" s="46"/>
      <c r="E3027" s="98"/>
      <c r="F3027" s="46"/>
      <c r="G3027" s="46"/>
      <c r="H3027" s="98"/>
    </row>
    <row r="3028" spans="1:8" ht="15.75">
      <c r="A3028" s="46"/>
      <c r="B3028" s="46"/>
      <c r="C3028" s="46"/>
      <c r="D3028" s="46"/>
      <c r="E3028" s="98"/>
      <c r="F3028" s="46"/>
      <c r="G3028" s="46"/>
      <c r="H3028" s="98"/>
    </row>
    <row r="3029" spans="1:8" ht="15.75">
      <c r="A3029" s="46"/>
      <c r="B3029" s="46"/>
      <c r="C3029" s="46"/>
      <c r="D3029" s="46"/>
      <c r="E3029" s="98"/>
      <c r="F3029" s="46"/>
      <c r="G3029" s="46"/>
      <c r="H3029" s="98"/>
    </row>
    <row r="3030" spans="1:8" ht="15.75">
      <c r="A3030" s="46"/>
      <c r="B3030" s="46"/>
      <c r="C3030" s="46"/>
      <c r="D3030" s="46"/>
      <c r="E3030" s="98"/>
      <c r="F3030" s="46"/>
      <c r="G3030" s="46"/>
      <c r="H3030" s="98"/>
    </row>
    <row r="3031" spans="1:8" ht="15.75">
      <c r="A3031" s="46"/>
      <c r="B3031" s="46"/>
      <c r="C3031" s="46"/>
      <c r="D3031" s="46"/>
      <c r="E3031" s="98"/>
      <c r="F3031" s="46"/>
      <c r="G3031" s="46"/>
      <c r="H3031" s="98"/>
    </row>
    <row r="3032" spans="1:8" ht="15.75">
      <c r="A3032" s="46"/>
      <c r="B3032" s="46"/>
      <c r="C3032" s="46"/>
      <c r="D3032" s="46"/>
      <c r="E3032" s="98"/>
      <c r="F3032" s="46"/>
      <c r="G3032" s="46"/>
      <c r="H3032" s="98"/>
    </row>
    <row r="3033" spans="1:8" ht="15.75">
      <c r="A3033" s="46"/>
      <c r="B3033" s="46"/>
      <c r="C3033" s="46"/>
      <c r="D3033" s="46"/>
      <c r="E3033" s="98"/>
      <c r="F3033" s="46"/>
      <c r="G3033" s="46"/>
      <c r="H3033" s="98"/>
    </row>
    <row r="3034" spans="1:8" ht="15.75">
      <c r="A3034" s="46"/>
      <c r="B3034" s="46"/>
      <c r="C3034" s="46"/>
      <c r="D3034" s="46"/>
      <c r="E3034" s="98"/>
      <c r="F3034" s="46"/>
      <c r="G3034" s="46"/>
      <c r="H3034" s="98"/>
    </row>
    <row r="3035" spans="1:8" ht="15.75">
      <c r="A3035" s="46"/>
      <c r="B3035" s="46"/>
      <c r="C3035" s="46"/>
      <c r="D3035" s="46"/>
      <c r="E3035" s="98"/>
      <c r="F3035" s="46"/>
      <c r="G3035" s="46"/>
      <c r="H3035" s="98"/>
    </row>
    <row r="3036" spans="1:8" ht="15.75">
      <c r="A3036" s="46"/>
      <c r="B3036" s="46"/>
      <c r="C3036" s="46"/>
      <c r="D3036" s="46"/>
      <c r="E3036" s="98"/>
      <c r="F3036" s="46"/>
      <c r="G3036" s="46"/>
      <c r="H3036" s="98"/>
    </row>
    <row r="3037" spans="1:8" ht="15.75">
      <c r="A3037" s="46"/>
      <c r="B3037" s="46"/>
      <c r="C3037" s="46"/>
      <c r="D3037" s="46"/>
      <c r="E3037" s="98"/>
      <c r="F3037" s="46"/>
      <c r="G3037" s="46"/>
      <c r="H3037" s="98"/>
    </row>
    <row r="3038" spans="1:8" ht="15.75">
      <c r="A3038" s="46"/>
      <c r="B3038" s="46"/>
      <c r="C3038" s="46"/>
      <c r="D3038" s="46"/>
      <c r="E3038" s="98"/>
      <c r="F3038" s="46"/>
      <c r="G3038" s="46"/>
      <c r="H3038" s="98"/>
    </row>
    <row r="3039" spans="1:8" ht="15.75">
      <c r="A3039" s="46"/>
      <c r="B3039" s="46"/>
      <c r="C3039" s="46"/>
      <c r="D3039" s="46"/>
      <c r="E3039" s="98"/>
      <c r="F3039" s="46"/>
      <c r="G3039" s="46"/>
      <c r="H3039" s="98"/>
    </row>
    <row r="3040" spans="1:8" ht="15.75">
      <c r="A3040" s="46"/>
      <c r="B3040" s="46"/>
      <c r="C3040" s="46"/>
      <c r="D3040" s="46"/>
      <c r="E3040" s="98"/>
      <c r="F3040" s="46"/>
      <c r="G3040" s="46"/>
      <c r="H3040" s="98"/>
    </row>
    <row r="3041" spans="1:8" ht="15.75">
      <c r="A3041" s="46"/>
      <c r="B3041" s="46"/>
      <c r="C3041" s="46"/>
      <c r="D3041" s="46"/>
      <c r="E3041" s="98"/>
      <c r="F3041" s="46"/>
      <c r="G3041" s="46"/>
      <c r="H3041" s="98"/>
    </row>
    <row r="3042" spans="1:8" ht="15.75">
      <c r="A3042" s="46"/>
      <c r="B3042" s="46"/>
      <c r="C3042" s="46"/>
      <c r="D3042" s="46"/>
      <c r="E3042" s="98"/>
      <c r="F3042" s="46"/>
      <c r="G3042" s="46"/>
      <c r="H3042" s="98"/>
    </row>
    <row r="3043" spans="1:8" ht="15.75">
      <c r="A3043" s="46"/>
      <c r="B3043" s="46"/>
      <c r="C3043" s="46"/>
      <c r="D3043" s="46"/>
      <c r="E3043" s="98"/>
      <c r="F3043" s="46"/>
      <c r="G3043" s="46"/>
      <c r="H3043" s="98"/>
    </row>
    <row r="3044" spans="1:8" ht="15.75">
      <c r="A3044" s="46"/>
      <c r="B3044" s="46"/>
      <c r="C3044" s="46"/>
      <c r="D3044" s="46"/>
      <c r="E3044" s="98"/>
      <c r="F3044" s="46"/>
      <c r="G3044" s="46"/>
      <c r="H3044" s="98"/>
    </row>
    <row r="3045" spans="1:8" ht="15.75">
      <c r="A3045" s="46"/>
      <c r="B3045" s="46"/>
      <c r="C3045" s="46"/>
      <c r="D3045" s="46"/>
      <c r="E3045" s="98"/>
      <c r="F3045" s="46"/>
      <c r="G3045" s="46"/>
      <c r="H3045" s="98"/>
    </row>
    <row r="3046" spans="1:8" ht="15.75">
      <c r="A3046" s="46"/>
      <c r="B3046" s="46"/>
      <c r="C3046" s="46"/>
      <c r="D3046" s="46"/>
      <c r="E3046" s="98"/>
      <c r="F3046" s="46"/>
      <c r="G3046" s="46"/>
      <c r="H3046" s="98"/>
    </row>
    <row r="3047" spans="1:8" ht="15.75">
      <c r="A3047" s="46"/>
      <c r="B3047" s="46"/>
      <c r="C3047" s="46"/>
      <c r="D3047" s="46"/>
      <c r="E3047" s="98"/>
      <c r="F3047" s="46"/>
      <c r="G3047" s="46"/>
      <c r="H3047" s="98"/>
    </row>
    <row r="3048" spans="1:8" ht="15.75">
      <c r="A3048" s="46"/>
      <c r="B3048" s="46"/>
      <c r="C3048" s="46"/>
      <c r="D3048" s="46"/>
      <c r="E3048" s="98"/>
      <c r="F3048" s="46"/>
      <c r="G3048" s="46"/>
      <c r="H3048" s="98"/>
    </row>
    <row r="3049" spans="1:8" ht="15.75">
      <c r="A3049" s="46"/>
      <c r="B3049" s="46"/>
      <c r="C3049" s="46"/>
      <c r="D3049" s="46"/>
      <c r="E3049" s="98"/>
      <c r="F3049" s="46"/>
      <c r="G3049" s="46"/>
      <c r="H3049" s="98"/>
    </row>
    <row r="3050" spans="1:8" ht="15.75">
      <c r="A3050" s="46"/>
      <c r="B3050" s="46"/>
      <c r="C3050" s="46"/>
      <c r="D3050" s="46"/>
      <c r="E3050" s="98"/>
      <c r="F3050" s="46"/>
      <c r="G3050" s="46"/>
      <c r="H3050" s="98"/>
    </row>
    <row r="3051" spans="1:8" ht="15.75">
      <c r="A3051" s="46"/>
      <c r="B3051" s="46"/>
      <c r="C3051" s="46"/>
      <c r="D3051" s="46"/>
      <c r="E3051" s="98"/>
      <c r="F3051" s="46"/>
      <c r="G3051" s="46"/>
      <c r="H3051" s="98"/>
    </row>
    <row r="3052" spans="1:8" ht="15.75">
      <c r="A3052" s="46"/>
      <c r="B3052" s="46"/>
      <c r="C3052" s="46"/>
      <c r="D3052" s="46"/>
      <c r="E3052" s="98"/>
      <c r="F3052" s="46"/>
      <c r="G3052" s="46"/>
      <c r="H3052" s="98"/>
    </row>
    <row r="3053" spans="1:8" ht="15.75">
      <c r="A3053" s="46"/>
      <c r="B3053" s="46"/>
      <c r="C3053" s="46"/>
      <c r="D3053" s="46"/>
      <c r="E3053" s="98"/>
      <c r="F3053" s="46"/>
      <c r="G3053" s="46"/>
      <c r="H3053" s="98"/>
    </row>
    <row r="3054" spans="1:8" ht="15.75">
      <c r="A3054" s="46"/>
      <c r="B3054" s="46"/>
      <c r="C3054" s="46"/>
      <c r="D3054" s="46"/>
      <c r="E3054" s="98"/>
      <c r="F3054" s="46"/>
      <c r="G3054" s="46"/>
      <c r="H3054" s="98"/>
    </row>
    <row r="3055" spans="1:8" ht="15.75">
      <c r="A3055" s="46"/>
      <c r="B3055" s="46"/>
      <c r="C3055" s="46"/>
      <c r="D3055" s="46"/>
      <c r="E3055" s="98"/>
      <c r="F3055" s="46"/>
      <c r="G3055" s="46"/>
      <c r="H3055" s="98"/>
    </row>
    <row r="3056" spans="1:8" ht="15.75">
      <c r="A3056" s="46"/>
      <c r="B3056" s="46"/>
      <c r="C3056" s="46"/>
      <c r="D3056" s="46"/>
      <c r="E3056" s="98"/>
      <c r="F3056" s="46"/>
      <c r="G3056" s="46"/>
      <c r="H3056" s="98"/>
    </row>
    <row r="3057" spans="1:8" ht="15.75">
      <c r="A3057" s="46"/>
      <c r="B3057" s="46"/>
      <c r="C3057" s="46"/>
      <c r="D3057" s="46"/>
      <c r="E3057" s="98"/>
      <c r="F3057" s="46"/>
      <c r="G3057" s="46"/>
      <c r="H3057" s="98"/>
    </row>
    <row r="3058" spans="1:8" ht="15.75">
      <c r="A3058" s="46"/>
      <c r="B3058" s="46"/>
      <c r="C3058" s="46"/>
      <c r="D3058" s="46"/>
      <c r="E3058" s="98"/>
      <c r="F3058" s="46"/>
      <c r="G3058" s="46"/>
      <c r="H3058" s="98"/>
    </row>
    <row r="3059" spans="1:8" ht="15.75">
      <c r="A3059" s="46"/>
      <c r="B3059" s="46"/>
      <c r="C3059" s="46"/>
      <c r="D3059" s="46"/>
      <c r="E3059" s="98"/>
      <c r="F3059" s="46"/>
      <c r="G3059" s="46"/>
      <c r="H3059" s="98"/>
    </row>
    <row r="3060" spans="1:8" ht="15.75">
      <c r="A3060" s="46"/>
      <c r="B3060" s="46"/>
      <c r="C3060" s="46"/>
      <c r="D3060" s="46"/>
      <c r="E3060" s="98"/>
      <c r="F3060" s="46"/>
      <c r="G3060" s="46"/>
      <c r="H3060" s="98"/>
    </row>
    <row r="3061" spans="1:8" ht="15.75">
      <c r="A3061" s="46"/>
      <c r="B3061" s="46"/>
      <c r="C3061" s="46"/>
      <c r="D3061" s="46"/>
      <c r="E3061" s="98"/>
      <c r="F3061" s="46"/>
      <c r="G3061" s="46"/>
      <c r="H3061" s="98"/>
    </row>
    <row r="3062" spans="1:8" ht="15.75">
      <c r="A3062" s="46"/>
      <c r="B3062" s="46"/>
      <c r="C3062" s="46"/>
      <c r="D3062" s="46"/>
      <c r="E3062" s="98"/>
      <c r="F3062" s="46"/>
      <c r="G3062" s="46"/>
      <c r="H3062" s="98"/>
    </row>
    <row r="3063" spans="1:8" ht="15.75">
      <c r="A3063" s="46"/>
      <c r="B3063" s="46"/>
      <c r="C3063" s="46"/>
      <c r="D3063" s="46"/>
      <c r="E3063" s="98"/>
      <c r="F3063" s="46"/>
      <c r="G3063" s="46"/>
      <c r="H3063" s="98"/>
    </row>
    <row r="3064" spans="1:8" ht="15.75">
      <c r="A3064" s="46"/>
      <c r="B3064" s="46"/>
      <c r="C3064" s="46"/>
      <c r="D3064" s="46"/>
      <c r="E3064" s="98"/>
      <c r="F3064" s="46"/>
      <c r="G3064" s="46"/>
      <c r="H3064" s="98"/>
    </row>
    <row r="3065" spans="1:8" ht="15.75">
      <c r="A3065" s="46"/>
      <c r="B3065" s="46"/>
      <c r="C3065" s="46"/>
      <c r="D3065" s="46"/>
      <c r="E3065" s="98"/>
      <c r="F3065" s="46"/>
      <c r="G3065" s="46"/>
      <c r="H3065" s="98"/>
    </row>
    <row r="3066" spans="1:8" ht="15.75">
      <c r="A3066" s="46"/>
      <c r="B3066" s="46"/>
      <c r="C3066" s="46"/>
      <c r="D3066" s="46"/>
      <c r="E3066" s="98"/>
      <c r="F3066" s="46"/>
      <c r="G3066" s="46"/>
      <c r="H3066" s="98"/>
    </row>
    <row r="3067" spans="1:8" ht="15.75">
      <c r="A3067" s="46"/>
      <c r="B3067" s="46"/>
      <c r="C3067" s="46"/>
      <c r="D3067" s="46"/>
      <c r="E3067" s="98"/>
      <c r="F3067" s="46"/>
      <c r="G3067" s="46"/>
      <c r="H3067" s="98"/>
    </row>
    <row r="3068" spans="1:8" ht="15.75">
      <c r="A3068" s="46"/>
      <c r="B3068" s="46"/>
      <c r="C3068" s="46"/>
      <c r="D3068" s="46"/>
      <c r="E3068" s="98"/>
      <c r="F3068" s="46"/>
      <c r="G3068" s="46"/>
      <c r="H3068" s="98"/>
    </row>
    <row r="3069" spans="1:8" ht="15.75">
      <c r="A3069" s="46"/>
      <c r="B3069" s="46"/>
      <c r="C3069" s="46"/>
      <c r="D3069" s="46"/>
      <c r="E3069" s="98"/>
      <c r="F3069" s="46"/>
      <c r="G3069" s="46"/>
      <c r="H3069" s="98"/>
    </row>
    <row r="3070" spans="1:8" ht="15.75">
      <c r="A3070" s="46"/>
      <c r="B3070" s="46"/>
      <c r="C3070" s="46"/>
      <c r="D3070" s="46"/>
      <c r="E3070" s="98"/>
      <c r="F3070" s="46"/>
      <c r="G3070" s="46"/>
      <c r="H3070" s="98"/>
    </row>
    <row r="3071" spans="1:8" ht="15.75">
      <c r="A3071" s="46"/>
      <c r="B3071" s="46"/>
      <c r="C3071" s="46"/>
      <c r="D3071" s="46"/>
      <c r="E3071" s="98"/>
      <c r="F3071" s="46"/>
      <c r="G3071" s="46"/>
      <c r="H3071" s="98"/>
    </row>
    <row r="3072" spans="1:8" ht="15.75">
      <c r="A3072" s="46"/>
      <c r="B3072" s="46"/>
      <c r="C3072" s="46"/>
      <c r="D3072" s="46"/>
      <c r="E3072" s="98"/>
      <c r="F3072" s="46"/>
      <c r="G3072" s="46"/>
      <c r="H3072" s="98"/>
    </row>
    <row r="3073" spans="1:8" ht="15.75">
      <c r="A3073" s="46"/>
      <c r="B3073" s="46"/>
      <c r="C3073" s="46"/>
      <c r="D3073" s="46"/>
      <c r="E3073" s="98"/>
      <c r="F3073" s="46"/>
      <c r="G3073" s="46"/>
      <c r="H3073" s="98"/>
    </row>
    <row r="3074" spans="1:8" ht="15.75">
      <c r="A3074" s="46"/>
      <c r="B3074" s="46"/>
      <c r="C3074" s="46"/>
      <c r="D3074" s="46"/>
      <c r="E3074" s="98"/>
      <c r="F3074" s="46"/>
      <c r="G3074" s="46"/>
      <c r="H3074" s="98"/>
    </row>
    <row r="3075" spans="1:8" ht="15.75">
      <c r="A3075" s="46"/>
      <c r="B3075" s="46"/>
      <c r="C3075" s="46"/>
      <c r="D3075" s="46"/>
      <c r="E3075" s="98"/>
      <c r="F3075" s="46"/>
      <c r="G3075" s="46"/>
      <c r="H3075" s="98"/>
    </row>
    <row r="3076" spans="1:8" ht="15.75">
      <c r="A3076" s="46"/>
      <c r="B3076" s="46"/>
      <c r="C3076" s="46"/>
      <c r="D3076" s="46"/>
      <c r="E3076" s="98"/>
      <c r="F3076" s="46"/>
      <c r="G3076" s="46"/>
      <c r="H3076" s="98"/>
    </row>
    <row r="3077" spans="1:8" ht="15.75">
      <c r="A3077" s="46"/>
      <c r="B3077" s="46"/>
      <c r="C3077" s="46"/>
      <c r="D3077" s="46"/>
      <c r="E3077" s="98"/>
      <c r="F3077" s="46"/>
      <c r="G3077" s="46"/>
      <c r="H3077" s="98"/>
    </row>
    <row r="3078" spans="1:8" ht="15.75">
      <c r="A3078" s="46"/>
      <c r="B3078" s="46"/>
      <c r="C3078" s="46"/>
      <c r="D3078" s="46"/>
      <c r="E3078" s="98"/>
      <c r="F3078" s="46"/>
      <c r="G3078" s="46"/>
      <c r="H3078" s="98"/>
    </row>
    <row r="3079" spans="1:8" ht="15.75">
      <c r="A3079" s="46"/>
      <c r="B3079" s="46"/>
      <c r="C3079" s="46"/>
      <c r="D3079" s="46"/>
      <c r="E3079" s="98"/>
      <c r="F3079" s="46"/>
      <c r="G3079" s="46"/>
      <c r="H3079" s="98"/>
    </row>
    <row r="3080" spans="1:8" ht="15.75">
      <c r="A3080" s="46"/>
      <c r="B3080" s="46"/>
      <c r="C3080" s="46"/>
      <c r="D3080" s="46"/>
      <c r="E3080" s="98"/>
      <c r="F3080" s="46"/>
      <c r="G3080" s="46"/>
      <c r="H3080" s="98"/>
    </row>
    <row r="3081" spans="1:8" ht="15.75">
      <c r="A3081" s="46"/>
      <c r="B3081" s="46"/>
      <c r="C3081" s="46"/>
      <c r="D3081" s="46"/>
      <c r="E3081" s="98"/>
      <c r="F3081" s="46"/>
      <c r="G3081" s="46"/>
      <c r="H3081" s="98"/>
    </row>
    <row r="3082" spans="1:8" ht="15.75">
      <c r="A3082" s="46"/>
      <c r="B3082" s="46"/>
      <c r="C3082" s="46"/>
      <c r="D3082" s="46"/>
      <c r="E3082" s="98"/>
      <c r="F3082" s="46"/>
      <c r="G3082" s="46"/>
      <c r="H3082" s="98"/>
    </row>
    <row r="3083" spans="1:8" ht="15.75">
      <c r="A3083" s="46"/>
      <c r="B3083" s="46"/>
      <c r="C3083" s="46"/>
      <c r="D3083" s="46"/>
      <c r="E3083" s="98"/>
      <c r="F3083" s="46"/>
      <c r="G3083" s="46"/>
      <c r="H3083" s="98"/>
    </row>
    <row r="3084" spans="1:8" ht="15.75">
      <c r="A3084" s="46"/>
      <c r="B3084" s="46"/>
      <c r="C3084" s="46"/>
      <c r="D3084" s="46"/>
      <c r="E3084" s="98"/>
      <c r="F3084" s="46"/>
      <c r="G3084" s="46"/>
      <c r="H3084" s="98"/>
    </row>
    <row r="3085" spans="1:8" ht="15.75">
      <c r="A3085" s="46"/>
      <c r="B3085" s="46"/>
      <c r="C3085" s="46"/>
      <c r="D3085" s="46"/>
      <c r="E3085" s="98"/>
      <c r="F3085" s="46"/>
      <c r="G3085" s="46"/>
      <c r="H3085" s="98"/>
    </row>
    <row r="3086" spans="1:8" ht="15.75">
      <c r="A3086" s="46"/>
      <c r="B3086" s="46"/>
      <c r="C3086" s="46"/>
      <c r="D3086" s="46"/>
      <c r="E3086" s="98"/>
      <c r="F3086" s="46"/>
      <c r="G3086" s="46"/>
      <c r="H3086" s="98"/>
    </row>
    <row r="3087" spans="1:8" ht="15.75">
      <c r="A3087" s="46"/>
      <c r="B3087" s="46"/>
      <c r="C3087" s="46"/>
      <c r="D3087" s="46"/>
      <c r="E3087" s="98"/>
      <c r="F3087" s="46"/>
      <c r="G3087" s="46"/>
      <c r="H3087" s="98"/>
    </row>
    <row r="3088" spans="1:8" ht="15.75">
      <c r="A3088" s="46"/>
      <c r="B3088" s="46"/>
      <c r="C3088" s="46"/>
      <c r="D3088" s="46"/>
      <c r="E3088" s="98"/>
      <c r="F3088" s="46"/>
      <c r="G3088" s="46"/>
      <c r="H3088" s="98"/>
    </row>
    <row r="3089" spans="1:8" ht="15.75">
      <c r="A3089" s="46"/>
      <c r="B3089" s="46"/>
      <c r="C3089" s="46"/>
      <c r="D3089" s="46"/>
      <c r="E3089" s="98"/>
      <c r="F3089" s="46"/>
      <c r="G3089" s="46"/>
      <c r="H3089" s="98"/>
    </row>
    <row r="3090" spans="1:8" ht="15.75">
      <c r="A3090" s="46"/>
      <c r="B3090" s="46"/>
      <c r="C3090" s="46"/>
      <c r="D3090" s="46"/>
      <c r="E3090" s="98"/>
      <c r="F3090" s="46"/>
      <c r="G3090" s="46"/>
      <c r="H3090" s="98"/>
    </row>
    <row r="3091" spans="1:8" ht="15.75">
      <c r="A3091" s="46"/>
      <c r="B3091" s="46"/>
      <c r="C3091" s="46"/>
      <c r="D3091" s="46"/>
      <c r="E3091" s="98"/>
      <c r="F3091" s="46"/>
      <c r="G3091" s="46"/>
      <c r="H3091" s="98"/>
    </row>
    <row r="3092" spans="1:8" ht="15.75">
      <c r="A3092" s="46"/>
      <c r="B3092" s="46"/>
      <c r="C3092" s="46"/>
      <c r="D3092" s="46"/>
      <c r="E3092" s="98"/>
      <c r="F3092" s="46"/>
      <c r="G3092" s="46"/>
      <c r="H3092" s="98"/>
    </row>
    <row r="3093" spans="1:8" ht="15.75">
      <c r="A3093" s="46"/>
      <c r="B3093" s="46"/>
      <c r="C3093" s="46"/>
      <c r="D3093" s="46"/>
      <c r="E3093" s="98"/>
      <c r="F3093" s="46"/>
      <c r="G3093" s="46"/>
      <c r="H3093" s="98"/>
    </row>
    <row r="3094" spans="1:8" ht="15.75">
      <c r="A3094" s="46"/>
      <c r="B3094" s="46"/>
      <c r="C3094" s="46"/>
      <c r="D3094" s="46"/>
      <c r="E3094" s="98"/>
      <c r="F3094" s="46"/>
      <c r="G3094" s="46"/>
      <c r="H3094" s="98"/>
    </row>
    <row r="3095" spans="1:8" ht="15.75">
      <c r="A3095" s="46"/>
      <c r="B3095" s="46"/>
      <c r="C3095" s="46"/>
      <c r="D3095" s="46"/>
      <c r="E3095" s="98"/>
      <c r="F3095" s="46"/>
      <c r="G3095" s="46"/>
      <c r="H3095" s="98"/>
    </row>
    <row r="3096" spans="1:8" ht="15.75">
      <c r="A3096" s="46"/>
      <c r="B3096" s="46"/>
      <c r="C3096" s="46"/>
      <c r="D3096" s="46"/>
      <c r="E3096" s="98"/>
      <c r="F3096" s="46"/>
      <c r="G3096" s="46"/>
      <c r="H3096" s="98"/>
    </row>
    <row r="3097" spans="1:8" ht="15.75">
      <c r="A3097" s="46"/>
      <c r="B3097" s="46"/>
      <c r="C3097" s="46"/>
      <c r="D3097" s="46"/>
      <c r="E3097" s="98"/>
      <c r="F3097" s="46"/>
      <c r="G3097" s="46"/>
      <c r="H3097" s="98"/>
    </row>
    <row r="3098" spans="1:8" ht="15.75">
      <c r="A3098" s="46"/>
      <c r="B3098" s="46"/>
      <c r="C3098" s="46"/>
      <c r="D3098" s="46"/>
      <c r="E3098" s="98"/>
      <c r="F3098" s="46"/>
      <c r="G3098" s="46"/>
      <c r="H3098" s="98"/>
    </row>
    <row r="3099" spans="1:8" ht="15.75">
      <c r="A3099" s="46"/>
      <c r="B3099" s="46"/>
      <c r="C3099" s="46"/>
      <c r="D3099" s="46"/>
      <c r="E3099" s="98"/>
      <c r="F3099" s="46"/>
      <c r="G3099" s="46"/>
      <c r="H3099" s="98"/>
    </row>
    <row r="3100" spans="1:8" ht="15.75">
      <c r="A3100" s="46"/>
      <c r="B3100" s="46"/>
      <c r="C3100" s="46"/>
      <c r="D3100" s="46"/>
      <c r="E3100" s="98"/>
      <c r="F3100" s="46"/>
      <c r="G3100" s="46"/>
      <c r="H3100" s="98"/>
    </row>
    <row r="3101" spans="1:8" ht="15.75">
      <c r="A3101" s="46"/>
      <c r="B3101" s="46"/>
      <c r="C3101" s="46"/>
      <c r="D3101" s="46"/>
      <c r="E3101" s="98"/>
      <c r="F3101" s="46"/>
      <c r="G3101" s="46"/>
      <c r="H3101" s="98"/>
    </row>
    <row r="3102" spans="1:8" ht="15.75">
      <c r="A3102" s="46"/>
      <c r="B3102" s="46"/>
      <c r="C3102" s="46"/>
      <c r="D3102" s="46"/>
      <c r="E3102" s="98"/>
      <c r="F3102" s="46"/>
      <c r="G3102" s="46"/>
      <c r="H3102" s="98"/>
    </row>
    <row r="3103" spans="1:8" ht="15.75">
      <c r="A3103" s="46"/>
      <c r="B3103" s="46"/>
      <c r="C3103" s="46"/>
      <c r="D3103" s="46"/>
      <c r="E3103" s="98"/>
      <c r="F3103" s="46"/>
      <c r="G3103" s="46"/>
      <c r="H3103" s="98"/>
    </row>
    <row r="3104" spans="1:8" ht="15.75">
      <c r="A3104" s="46"/>
      <c r="B3104" s="46"/>
      <c r="C3104" s="46"/>
      <c r="D3104" s="46"/>
      <c r="E3104" s="98"/>
      <c r="F3104" s="46"/>
      <c r="G3104" s="46"/>
      <c r="H3104" s="98"/>
    </row>
    <row r="3105" spans="1:8" ht="15.75">
      <c r="A3105" s="46"/>
      <c r="B3105" s="46"/>
      <c r="C3105" s="46"/>
      <c r="D3105" s="46"/>
      <c r="E3105" s="98"/>
      <c r="F3105" s="46"/>
      <c r="G3105" s="46"/>
      <c r="H3105" s="98"/>
    </row>
    <row r="3106" spans="1:8" ht="15.75">
      <c r="A3106" s="46"/>
      <c r="B3106" s="46"/>
      <c r="C3106" s="46"/>
      <c r="D3106" s="46"/>
      <c r="E3106" s="98"/>
      <c r="F3106" s="46"/>
      <c r="G3106" s="46"/>
      <c r="H3106" s="98"/>
    </row>
    <row r="3107" spans="1:8" ht="15.75">
      <c r="A3107" s="46"/>
      <c r="B3107" s="46"/>
      <c r="C3107" s="46"/>
      <c r="D3107" s="46"/>
      <c r="E3107" s="98"/>
      <c r="F3107" s="46"/>
      <c r="G3107" s="46"/>
      <c r="H3107" s="98"/>
    </row>
    <row r="3108" spans="1:8" ht="15.75">
      <c r="A3108" s="46"/>
      <c r="B3108" s="46"/>
      <c r="C3108" s="46"/>
      <c r="D3108" s="46"/>
      <c r="E3108" s="98"/>
      <c r="F3108" s="46"/>
      <c r="G3108" s="46"/>
      <c r="H3108" s="98"/>
    </row>
    <row r="3109" spans="1:8" ht="15.75">
      <c r="A3109" s="46"/>
      <c r="B3109" s="46"/>
      <c r="C3109" s="46"/>
      <c r="D3109" s="46"/>
      <c r="E3109" s="98"/>
      <c r="F3109" s="46"/>
      <c r="G3109" s="46"/>
      <c r="H3109" s="98"/>
    </row>
    <row r="3110" spans="1:8" ht="15.75">
      <c r="A3110" s="46"/>
      <c r="B3110" s="46"/>
      <c r="C3110" s="46"/>
      <c r="D3110" s="46"/>
      <c r="E3110" s="98"/>
      <c r="F3110" s="46"/>
      <c r="G3110" s="46"/>
      <c r="H3110" s="98"/>
    </row>
    <row r="3111" spans="1:8" ht="15.75">
      <c r="A3111" s="46"/>
      <c r="B3111" s="46"/>
      <c r="C3111" s="46"/>
      <c r="D3111" s="46"/>
      <c r="E3111" s="98"/>
      <c r="F3111" s="46"/>
      <c r="G3111" s="46"/>
      <c r="H3111" s="98"/>
    </row>
    <row r="3112" spans="1:8" ht="15.75">
      <c r="A3112" s="46"/>
      <c r="B3112" s="46"/>
      <c r="C3112" s="46"/>
      <c r="D3112" s="46"/>
      <c r="E3112" s="98"/>
      <c r="F3112" s="46"/>
      <c r="G3112" s="46"/>
      <c r="H3112" s="98"/>
    </row>
    <row r="3113" spans="1:8" ht="15.75">
      <c r="A3113" s="46"/>
      <c r="B3113" s="46"/>
      <c r="C3113" s="46"/>
      <c r="D3113" s="46"/>
      <c r="E3113" s="98"/>
      <c r="F3113" s="46"/>
      <c r="G3113" s="46"/>
      <c r="H3113" s="98"/>
    </row>
    <row r="3114" spans="1:8" ht="15.75">
      <c r="A3114" s="46"/>
      <c r="B3114" s="46"/>
      <c r="C3114" s="46"/>
      <c r="D3114" s="46"/>
      <c r="E3114" s="98"/>
      <c r="F3114" s="46"/>
      <c r="G3114" s="46"/>
      <c r="H3114" s="98"/>
    </row>
    <row r="3115" spans="1:8" ht="15.75">
      <c r="A3115" s="46"/>
      <c r="B3115" s="46"/>
      <c r="C3115" s="46"/>
      <c r="D3115" s="46"/>
      <c r="E3115" s="98"/>
      <c r="F3115" s="46"/>
      <c r="G3115" s="46"/>
      <c r="H3115" s="98"/>
    </row>
    <row r="3116" spans="1:8" ht="15.75">
      <c r="A3116" s="46"/>
      <c r="B3116" s="46"/>
      <c r="C3116" s="46"/>
      <c r="D3116" s="46"/>
      <c r="E3116" s="98"/>
      <c r="F3116" s="46"/>
      <c r="G3116" s="46"/>
      <c r="H3116" s="98"/>
    </row>
    <row r="3117" spans="1:8" ht="15.75">
      <c r="A3117" s="46"/>
      <c r="B3117" s="46"/>
      <c r="C3117" s="46"/>
      <c r="D3117" s="46"/>
      <c r="E3117" s="98"/>
      <c r="F3117" s="46"/>
      <c r="G3117" s="46"/>
      <c r="H3117" s="98"/>
    </row>
    <row r="3118" spans="1:8" ht="15.75">
      <c r="A3118" s="46"/>
      <c r="B3118" s="46"/>
      <c r="C3118" s="46"/>
      <c r="D3118" s="46"/>
      <c r="E3118" s="98"/>
      <c r="F3118" s="46"/>
      <c r="G3118" s="46"/>
      <c r="H3118" s="98"/>
    </row>
    <row r="3119" spans="1:8" ht="15.75">
      <c r="A3119" s="46"/>
      <c r="B3119" s="46"/>
      <c r="C3119" s="46"/>
      <c r="D3119" s="46"/>
      <c r="E3119" s="98"/>
      <c r="F3119" s="46"/>
      <c r="G3119" s="46"/>
      <c r="H3119" s="98"/>
    </row>
    <row r="3120" spans="1:8" ht="15.75">
      <c r="A3120" s="46"/>
      <c r="B3120" s="46"/>
      <c r="C3120" s="46"/>
      <c r="D3120" s="46"/>
      <c r="E3120" s="98"/>
      <c r="F3120" s="46"/>
      <c r="G3120" s="46"/>
      <c r="H3120" s="98"/>
    </row>
    <row r="3121" spans="1:8" ht="15.75">
      <c r="A3121" s="46"/>
      <c r="B3121" s="46"/>
      <c r="C3121" s="46"/>
      <c r="D3121" s="46"/>
      <c r="E3121" s="98"/>
      <c r="F3121" s="46"/>
      <c r="G3121" s="46"/>
      <c r="H3121" s="98"/>
    </row>
    <row r="3122" spans="1:8" ht="15.75">
      <c r="A3122" s="46"/>
      <c r="B3122" s="46"/>
      <c r="C3122" s="46"/>
      <c r="D3122" s="46"/>
      <c r="E3122" s="98"/>
      <c r="F3122" s="46"/>
      <c r="G3122" s="46"/>
      <c r="H3122" s="98"/>
    </row>
    <row r="3123" spans="1:8" ht="15.75">
      <c r="A3123" s="46"/>
      <c r="B3123" s="46"/>
      <c r="C3123" s="46"/>
      <c r="D3123" s="46"/>
      <c r="E3123" s="98"/>
      <c r="F3123" s="46"/>
      <c r="G3123" s="46"/>
      <c r="H3123" s="98"/>
    </row>
    <row r="3124" spans="1:8" ht="15.75">
      <c r="A3124" s="46"/>
      <c r="B3124" s="46"/>
      <c r="C3124" s="46"/>
      <c r="D3124" s="46"/>
      <c r="E3124" s="98"/>
      <c r="F3124" s="46"/>
      <c r="G3124" s="46"/>
      <c r="H3124" s="98"/>
    </row>
    <row r="3125" spans="1:8" ht="15.75">
      <c r="A3125" s="46"/>
      <c r="B3125" s="46"/>
      <c r="C3125" s="46"/>
      <c r="D3125" s="46"/>
      <c r="E3125" s="98"/>
      <c r="F3125" s="46"/>
      <c r="G3125" s="46"/>
      <c r="H3125" s="98"/>
    </row>
    <row r="3126" spans="1:8" ht="15.75">
      <c r="A3126" s="46"/>
      <c r="B3126" s="46"/>
      <c r="C3126" s="46"/>
      <c r="D3126" s="46"/>
      <c r="E3126" s="98"/>
      <c r="F3126" s="46"/>
      <c r="G3126" s="46"/>
      <c r="H3126" s="98"/>
    </row>
    <row r="3127" spans="1:8" ht="15.75">
      <c r="A3127" s="46"/>
      <c r="B3127" s="46"/>
      <c r="C3127" s="46"/>
      <c r="D3127" s="46"/>
      <c r="E3127" s="98"/>
      <c r="F3127" s="46"/>
      <c r="G3127" s="46"/>
      <c r="H3127" s="98"/>
    </row>
    <row r="3128" spans="1:8" ht="15.75">
      <c r="A3128" s="46"/>
      <c r="B3128" s="46"/>
      <c r="C3128" s="46"/>
      <c r="D3128" s="46"/>
      <c r="E3128" s="98"/>
      <c r="F3128" s="46"/>
      <c r="G3128" s="46"/>
      <c r="H3128" s="98"/>
    </row>
    <row r="3129" spans="1:8" ht="15.75">
      <c r="A3129" s="46"/>
      <c r="B3129" s="46"/>
      <c r="C3129" s="46"/>
      <c r="D3129" s="46"/>
      <c r="E3129" s="98"/>
      <c r="F3129" s="46"/>
      <c r="G3129" s="46"/>
      <c r="H3129" s="98"/>
    </row>
    <row r="3130" spans="1:8" ht="15.75">
      <c r="A3130" s="46"/>
      <c r="B3130" s="46"/>
      <c r="C3130" s="46"/>
      <c r="D3130" s="46"/>
      <c r="E3130" s="98"/>
      <c r="F3130" s="46"/>
      <c r="G3130" s="46"/>
      <c r="H3130" s="98"/>
    </row>
    <row r="3131" spans="1:8" ht="15.75">
      <c r="A3131" s="46"/>
      <c r="B3131" s="46"/>
      <c r="C3131" s="46"/>
      <c r="D3131" s="46"/>
      <c r="E3131" s="98"/>
      <c r="F3131" s="46"/>
      <c r="G3131" s="46"/>
      <c r="H3131" s="98"/>
    </row>
    <row r="3132" spans="1:8" ht="15.75">
      <c r="A3132" s="46"/>
      <c r="B3132" s="46"/>
      <c r="C3132" s="46"/>
      <c r="D3132" s="46"/>
      <c r="E3132" s="98"/>
      <c r="F3132" s="46"/>
      <c r="G3132" s="46"/>
      <c r="H3132" s="98"/>
    </row>
    <row r="3133" spans="1:8" ht="15.75">
      <c r="A3133" s="46"/>
      <c r="B3133" s="46"/>
      <c r="C3133" s="46"/>
      <c r="D3133" s="46"/>
      <c r="E3133" s="98"/>
      <c r="F3133" s="46"/>
      <c r="G3133" s="46"/>
      <c r="H3133" s="98"/>
    </row>
    <row r="3134" spans="1:8" ht="15.75">
      <c r="A3134" s="46"/>
      <c r="B3134" s="46"/>
      <c r="C3134" s="46"/>
      <c r="D3134" s="46"/>
      <c r="E3134" s="98"/>
      <c r="F3134" s="46"/>
      <c r="G3134" s="46"/>
      <c r="H3134" s="98"/>
    </row>
    <row r="3135" spans="1:8" ht="15.75">
      <c r="A3135" s="46"/>
      <c r="B3135" s="46"/>
      <c r="C3135" s="46"/>
      <c r="D3135" s="46"/>
      <c r="E3135" s="98"/>
      <c r="F3135" s="46"/>
      <c r="G3135" s="46"/>
      <c r="H3135" s="98"/>
    </row>
    <row r="3136" spans="1:8" ht="15.75">
      <c r="A3136" s="46"/>
      <c r="B3136" s="46"/>
      <c r="C3136" s="46"/>
      <c r="D3136" s="46"/>
      <c r="E3136" s="98"/>
      <c r="F3136" s="46"/>
      <c r="G3136" s="46"/>
      <c r="H3136" s="98"/>
    </row>
    <row r="3137" spans="1:8" ht="15.75">
      <c r="A3137" s="46"/>
      <c r="B3137" s="46"/>
      <c r="C3137" s="46"/>
      <c r="D3137" s="46"/>
      <c r="E3137" s="98"/>
      <c r="F3137" s="46"/>
      <c r="G3137" s="46"/>
      <c r="H3137" s="98"/>
    </row>
    <row r="3138" spans="1:8" ht="15.75">
      <c r="A3138" s="46"/>
      <c r="B3138" s="46"/>
      <c r="C3138" s="46"/>
      <c r="D3138" s="46"/>
      <c r="E3138" s="98"/>
      <c r="F3138" s="46"/>
      <c r="G3138" s="46"/>
      <c r="H3138" s="98"/>
    </row>
    <row r="3139" spans="1:8" ht="15.75">
      <c r="A3139" s="46"/>
      <c r="B3139" s="46"/>
      <c r="C3139" s="46"/>
      <c r="D3139" s="46"/>
      <c r="E3139" s="98"/>
      <c r="F3139" s="46"/>
      <c r="G3139" s="46"/>
      <c r="H3139" s="98"/>
    </row>
    <row r="3140" spans="1:8" ht="15.75">
      <c r="A3140" s="46"/>
      <c r="B3140" s="46"/>
      <c r="C3140" s="46"/>
      <c r="D3140" s="46"/>
      <c r="E3140" s="98"/>
      <c r="F3140" s="46"/>
      <c r="G3140" s="46"/>
      <c r="H3140" s="98"/>
    </row>
    <row r="3141" spans="1:8" ht="15.75">
      <c r="A3141" s="46"/>
      <c r="B3141" s="46"/>
      <c r="C3141" s="46"/>
      <c r="D3141" s="46"/>
      <c r="E3141" s="98"/>
      <c r="F3141" s="46"/>
      <c r="G3141" s="46"/>
      <c r="H3141" s="98"/>
    </row>
    <row r="3142" spans="1:8" ht="15.75">
      <c r="A3142" s="46"/>
      <c r="B3142" s="46"/>
      <c r="C3142" s="46"/>
      <c r="D3142" s="46"/>
      <c r="E3142" s="98"/>
      <c r="F3142" s="46"/>
      <c r="G3142" s="46"/>
      <c r="H3142" s="98"/>
    </row>
    <row r="3143" spans="1:8" ht="15.75">
      <c r="A3143" s="46"/>
      <c r="B3143" s="46"/>
      <c r="C3143" s="46"/>
      <c r="D3143" s="46"/>
      <c r="E3143" s="98"/>
      <c r="F3143" s="46"/>
      <c r="G3143" s="46"/>
      <c r="H3143" s="98"/>
    </row>
    <row r="3144" spans="1:8" ht="15.75">
      <c r="A3144" s="46"/>
      <c r="B3144" s="46"/>
      <c r="C3144" s="46"/>
      <c r="D3144" s="46"/>
      <c r="E3144" s="98"/>
      <c r="F3144" s="46"/>
      <c r="G3144" s="46"/>
      <c r="H3144" s="98"/>
    </row>
    <row r="3145" spans="1:8" ht="15.75">
      <c r="A3145" s="46"/>
      <c r="B3145" s="46"/>
      <c r="C3145" s="46"/>
      <c r="D3145" s="46"/>
      <c r="E3145" s="98"/>
      <c r="F3145" s="46"/>
      <c r="G3145" s="46"/>
      <c r="H3145" s="98"/>
    </row>
    <row r="3146" spans="1:8" ht="15.75">
      <c r="A3146" s="46"/>
      <c r="B3146" s="46"/>
      <c r="C3146" s="46"/>
      <c r="D3146" s="46"/>
      <c r="E3146" s="98"/>
      <c r="F3146" s="46"/>
      <c r="G3146" s="46"/>
      <c r="H3146" s="98"/>
    </row>
    <row r="3147" spans="1:8" ht="15.75">
      <c r="A3147" s="46"/>
      <c r="B3147" s="46"/>
      <c r="C3147" s="46"/>
      <c r="D3147" s="46"/>
      <c r="E3147" s="98"/>
      <c r="F3147" s="46"/>
      <c r="G3147" s="46"/>
      <c r="H3147" s="98"/>
    </row>
    <row r="3148" spans="1:8" ht="15.75">
      <c r="A3148" s="46"/>
      <c r="B3148" s="46"/>
      <c r="C3148" s="46"/>
      <c r="D3148" s="46"/>
      <c r="E3148" s="98"/>
      <c r="F3148" s="46"/>
      <c r="G3148" s="46"/>
      <c r="H3148" s="98"/>
    </row>
    <row r="3149" spans="1:8" ht="15.75">
      <c r="A3149" s="46"/>
      <c r="B3149" s="46"/>
      <c r="C3149" s="46"/>
      <c r="D3149" s="46"/>
      <c r="E3149" s="98"/>
      <c r="F3149" s="46"/>
      <c r="G3149" s="46"/>
      <c r="H3149" s="98"/>
    </row>
    <row r="3150" spans="1:8" ht="15.75">
      <c r="A3150" s="46"/>
      <c r="B3150" s="46"/>
      <c r="C3150" s="46"/>
      <c r="D3150" s="46"/>
      <c r="E3150" s="98"/>
      <c r="F3150" s="46"/>
      <c r="G3150" s="46"/>
      <c r="H3150" s="98"/>
    </row>
    <row r="3151" spans="1:8" ht="15.75">
      <c r="A3151" s="46"/>
      <c r="B3151" s="46"/>
      <c r="C3151" s="46"/>
      <c r="D3151" s="46"/>
      <c r="E3151" s="98"/>
      <c r="F3151" s="46"/>
      <c r="G3151" s="46"/>
      <c r="H3151" s="98"/>
    </row>
    <row r="3152" spans="1:8" ht="15.75">
      <c r="A3152" s="46"/>
      <c r="B3152" s="46"/>
      <c r="C3152" s="46"/>
      <c r="D3152" s="46"/>
      <c r="E3152" s="98"/>
      <c r="F3152" s="46"/>
      <c r="G3152" s="46"/>
      <c r="H3152" s="98"/>
    </row>
    <row r="3153" spans="1:8" ht="15.75">
      <c r="A3153" s="46"/>
      <c r="B3153" s="46"/>
      <c r="C3153" s="46"/>
      <c r="D3153" s="46"/>
      <c r="E3153" s="98"/>
      <c r="F3153" s="46"/>
      <c r="G3153" s="46"/>
      <c r="H3153" s="98"/>
    </row>
    <row r="3154" spans="1:8" ht="15.75">
      <c r="A3154" s="46"/>
      <c r="B3154" s="46"/>
      <c r="C3154" s="46"/>
      <c r="D3154" s="46"/>
      <c r="E3154" s="98"/>
      <c r="F3154" s="46"/>
      <c r="G3154" s="46"/>
      <c r="H3154" s="98"/>
    </row>
    <row r="3155" spans="1:8" ht="15.75">
      <c r="A3155" s="46"/>
      <c r="B3155" s="46"/>
      <c r="C3155" s="46"/>
      <c r="D3155" s="46"/>
      <c r="E3155" s="98"/>
      <c r="F3155" s="46"/>
      <c r="G3155" s="46"/>
      <c r="H3155" s="98"/>
    </row>
    <row r="3156" spans="1:8" ht="15.75">
      <c r="A3156" s="46"/>
      <c r="B3156" s="46"/>
      <c r="C3156" s="46"/>
      <c r="D3156" s="46"/>
      <c r="E3156" s="98"/>
      <c r="F3156" s="46"/>
      <c r="G3156" s="46"/>
      <c r="H3156" s="98"/>
    </row>
    <row r="3157" spans="1:8" ht="15.75">
      <c r="A3157" s="46"/>
      <c r="B3157" s="46"/>
      <c r="C3157" s="46"/>
      <c r="D3157" s="46"/>
      <c r="E3157" s="98"/>
      <c r="F3157" s="46"/>
      <c r="G3157" s="46"/>
      <c r="H3157" s="98"/>
    </row>
  </sheetData>
  <sheetProtection/>
  <mergeCells count="27">
    <mergeCell ref="A4:L6"/>
    <mergeCell ref="A1:H3"/>
    <mergeCell ref="A94:B94"/>
    <mergeCell ref="A89:B89"/>
    <mergeCell ref="A7:A8"/>
    <mergeCell ref="B7:B8"/>
    <mergeCell ref="C7:E7"/>
    <mergeCell ref="F7:H7"/>
    <mergeCell ref="A78:B78"/>
    <mergeCell ref="I7:L7"/>
    <mergeCell ref="A100:B100"/>
    <mergeCell ref="A25:B25"/>
    <mergeCell ref="A34:B34"/>
    <mergeCell ref="A41:B41"/>
    <mergeCell ref="A45:B45"/>
    <mergeCell ref="A54:B54"/>
    <mergeCell ref="A62:B62"/>
    <mergeCell ref="A69:B69"/>
    <mergeCell ref="A74:B74"/>
    <mergeCell ref="A142:B142"/>
    <mergeCell ref="A146:E146"/>
    <mergeCell ref="A107:B107"/>
    <mergeCell ref="A116:B116"/>
    <mergeCell ref="A121:B121"/>
    <mergeCell ref="A126:B126"/>
    <mergeCell ref="A133:B133"/>
    <mergeCell ref="A141:B141"/>
  </mergeCells>
  <printOptions horizontalCentered="1" verticalCentered="1"/>
  <pageMargins left="0.75" right="0.75" top="0.75" bottom="0.75" header="0.5" footer="0"/>
  <pageSetup horizontalDpi="600" verticalDpi="600" orientation="landscape" paperSize="9" r:id="rId1"/>
  <rowBreaks count="4" manualBreakCount="4">
    <brk id="34" max="255" man="1"/>
    <brk id="62" max="255" man="1"/>
    <brk id="89" max="255" man="1"/>
    <brk id="11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58"/>
  <sheetViews>
    <sheetView zoomScaleSheetLayoutView="100" zoomScalePageLayoutView="0" workbookViewId="0" topLeftCell="A7">
      <selection activeCell="X21" sqref="X21"/>
    </sheetView>
  </sheetViews>
  <sheetFormatPr defaultColWidth="9.140625" defaultRowHeight="12.75"/>
  <cols>
    <col min="1" max="1" width="3.421875" style="13" customWidth="1"/>
    <col min="2" max="2" width="16.28125" style="13" customWidth="1"/>
    <col min="3" max="3" width="8.7109375" style="13" customWidth="1"/>
    <col min="4" max="4" width="7.7109375" style="13" customWidth="1"/>
    <col min="5" max="5" width="8.00390625" style="14" customWidth="1"/>
    <col min="6" max="7" width="8.7109375" style="13" customWidth="1"/>
    <col min="8" max="8" width="8.7109375" style="14" customWidth="1"/>
    <col min="9" max="9" width="12.140625" style="13" customWidth="1"/>
    <col min="10" max="10" width="13.00390625" style="13" customWidth="1"/>
    <col min="11" max="11" width="13.57421875" style="13" customWidth="1"/>
    <col min="12" max="16384" width="9.140625" style="13" customWidth="1"/>
  </cols>
  <sheetData>
    <row r="1" spans="1:12" ht="18.75" customHeight="1">
      <c r="A1" s="1680" t="s">
        <v>758</v>
      </c>
      <c r="B1" s="1680"/>
      <c r="C1" s="1680"/>
      <c r="D1" s="1680"/>
      <c r="E1" s="1680"/>
      <c r="F1" s="1680"/>
      <c r="G1" s="1680"/>
      <c r="H1" s="1680"/>
      <c r="I1" s="1680"/>
      <c r="J1" s="1680"/>
      <c r="K1" s="1680"/>
      <c r="L1" s="1680"/>
    </row>
    <row r="2" spans="1:12" ht="12.75">
      <c r="A2" s="1680"/>
      <c r="B2" s="1680"/>
      <c r="C2" s="1680"/>
      <c r="D2" s="1680"/>
      <c r="E2" s="1680"/>
      <c r="F2" s="1680"/>
      <c r="G2" s="1680"/>
      <c r="H2" s="1680"/>
      <c r="I2" s="1680"/>
      <c r="J2" s="1680"/>
      <c r="K2" s="1680"/>
      <c r="L2" s="1680"/>
    </row>
    <row r="3" spans="1:12" ht="12.75">
      <c r="A3" s="1680"/>
      <c r="B3" s="1680"/>
      <c r="C3" s="1680"/>
      <c r="D3" s="1680"/>
      <c r="E3" s="1680"/>
      <c r="F3" s="1680"/>
      <c r="G3" s="1680"/>
      <c r="H3" s="1680"/>
      <c r="I3" s="1680"/>
      <c r="J3" s="1680"/>
      <c r="K3" s="1680"/>
      <c r="L3" s="1680"/>
    </row>
    <row r="4" spans="1:12" ht="13.5" thickBot="1">
      <c r="A4" s="1683"/>
      <c r="B4" s="1683"/>
      <c r="C4" s="1683"/>
      <c r="D4" s="1683"/>
      <c r="E4" s="1683"/>
      <c r="F4" s="1683"/>
      <c r="G4" s="1683"/>
      <c r="H4" s="1683"/>
      <c r="I4" s="1683"/>
      <c r="J4" s="1683"/>
      <c r="K4" s="1683"/>
      <c r="L4" s="1683"/>
    </row>
    <row r="5" spans="1:12" ht="18" customHeight="1" thickBot="1">
      <c r="A5" s="1611" t="s">
        <v>597</v>
      </c>
      <c r="B5" s="1685" t="s">
        <v>136</v>
      </c>
      <c r="C5" s="1531" t="s">
        <v>582</v>
      </c>
      <c r="D5" s="1532"/>
      <c r="E5" s="1533"/>
      <c r="F5" s="1531" t="s">
        <v>600</v>
      </c>
      <c r="G5" s="1532"/>
      <c r="H5" s="1533"/>
      <c r="I5" s="1691" t="s">
        <v>630</v>
      </c>
      <c r="J5" s="1692"/>
      <c r="K5" s="1692"/>
      <c r="L5" s="1693"/>
    </row>
    <row r="6" spans="1:12" ht="78.75" customHeight="1" thickBot="1">
      <c r="A6" s="1684"/>
      <c r="B6" s="1686"/>
      <c r="C6" s="587" t="s">
        <v>42</v>
      </c>
      <c r="D6" s="588" t="s">
        <v>43</v>
      </c>
      <c r="E6" s="1057" t="s">
        <v>687</v>
      </c>
      <c r="F6" s="587" t="s">
        <v>42</v>
      </c>
      <c r="G6" s="601" t="s">
        <v>142</v>
      </c>
      <c r="H6" s="1057" t="s">
        <v>687</v>
      </c>
      <c r="I6" s="607" t="s">
        <v>631</v>
      </c>
      <c r="J6" s="608" t="s">
        <v>632</v>
      </c>
      <c r="K6" s="608" t="s">
        <v>698</v>
      </c>
      <c r="L6" s="609" t="s">
        <v>85</v>
      </c>
    </row>
    <row r="7" spans="1:12" ht="13.5" customHeight="1">
      <c r="A7" s="413">
        <v>1</v>
      </c>
      <c r="B7" s="431" t="s">
        <v>171</v>
      </c>
      <c r="C7" s="378">
        <v>1300</v>
      </c>
      <c r="D7" s="151">
        <v>1172</v>
      </c>
      <c r="E7" s="990">
        <f aca="true" t="shared" si="0" ref="E7:E56">+D7/C7*100</f>
        <v>90.15384615384615</v>
      </c>
      <c r="F7" s="378">
        <v>1170</v>
      </c>
      <c r="G7" s="151">
        <v>1106</v>
      </c>
      <c r="H7" s="1067">
        <f>+G7/F7*100</f>
        <v>94.52991452991452</v>
      </c>
      <c r="I7" s="378">
        <v>6</v>
      </c>
      <c r="J7" s="151">
        <v>9</v>
      </c>
      <c r="K7" s="795">
        <v>2</v>
      </c>
      <c r="L7" s="431">
        <f>SUM(I7:K7)</f>
        <v>17</v>
      </c>
    </row>
    <row r="8" spans="1:12" ht="12.75">
      <c r="A8" s="410">
        <v>2</v>
      </c>
      <c r="B8" s="354" t="s">
        <v>296</v>
      </c>
      <c r="C8" s="250">
        <v>221</v>
      </c>
      <c r="D8" s="23">
        <v>206</v>
      </c>
      <c r="E8" s="990">
        <f t="shared" si="0"/>
        <v>93.21266968325791</v>
      </c>
      <c r="F8" s="250">
        <v>233</v>
      </c>
      <c r="G8" s="23">
        <v>223</v>
      </c>
      <c r="H8" s="996">
        <f>+G8/F8*100</f>
        <v>95.70815450643777</v>
      </c>
      <c r="I8" s="250">
        <v>5</v>
      </c>
      <c r="J8" s="23">
        <v>5</v>
      </c>
      <c r="K8" s="705">
        <v>2</v>
      </c>
      <c r="L8" s="354">
        <f>SUM(I8:K8)</f>
        <v>12</v>
      </c>
    </row>
    <row r="9" spans="1:12" ht="12.75">
      <c r="A9" s="410">
        <v>3</v>
      </c>
      <c r="B9" s="354" t="s">
        <v>297</v>
      </c>
      <c r="C9" s="250">
        <v>105</v>
      </c>
      <c r="D9" s="23">
        <v>97</v>
      </c>
      <c r="E9" s="990">
        <f t="shared" si="0"/>
        <v>92.38095238095238</v>
      </c>
      <c r="F9" s="250">
        <v>105</v>
      </c>
      <c r="G9" s="23">
        <v>101</v>
      </c>
      <c r="H9" s="996">
        <f>+G9/F9*100</f>
        <v>96.19047619047619</v>
      </c>
      <c r="I9" s="250">
        <v>3</v>
      </c>
      <c r="J9" s="23">
        <v>3</v>
      </c>
      <c r="K9" s="705">
        <v>0</v>
      </c>
      <c r="L9" s="354">
        <f>SUM(I9:K9)</f>
        <v>6</v>
      </c>
    </row>
    <row r="10" spans="1:12" ht="12.75">
      <c r="A10" s="1687" t="s">
        <v>149</v>
      </c>
      <c r="B10" s="1688"/>
      <c r="C10" s="396">
        <f>SUM(C7:C9)</f>
        <v>1626</v>
      </c>
      <c r="D10" s="260">
        <f>SUM(D7:D9)</f>
        <v>1475</v>
      </c>
      <c r="E10" s="1017">
        <f>+D10/C10*100</f>
        <v>90.71340713407135</v>
      </c>
      <c r="F10" s="396">
        <f>SUM(F7:F9)</f>
        <v>1508</v>
      </c>
      <c r="G10" s="260">
        <f>SUM(G7:G9)</f>
        <v>1430</v>
      </c>
      <c r="H10" s="1017">
        <f aca="true" t="shared" si="1" ref="H10:H48">+G10/F10*100</f>
        <v>94.82758620689656</v>
      </c>
      <c r="I10" s="494">
        <f>SUM(I7:I9)</f>
        <v>14</v>
      </c>
      <c r="J10" s="2">
        <f>SUM(J7:J9)</f>
        <v>17</v>
      </c>
      <c r="K10" s="2">
        <f>SUM(K7:K9)</f>
        <v>4</v>
      </c>
      <c r="L10" s="495">
        <f>SUM(L7:L9)</f>
        <v>35</v>
      </c>
    </row>
    <row r="11" spans="1:12" ht="12.75" customHeight="1">
      <c r="A11" s="410">
        <v>4</v>
      </c>
      <c r="B11" s="411" t="s">
        <v>172</v>
      </c>
      <c r="C11" s="250">
        <v>979</v>
      </c>
      <c r="D11" s="23">
        <v>858</v>
      </c>
      <c r="E11" s="990">
        <f t="shared" si="0"/>
        <v>87.64044943820225</v>
      </c>
      <c r="F11" s="250">
        <v>1013</v>
      </c>
      <c r="G11" s="23">
        <v>862</v>
      </c>
      <c r="H11" s="996">
        <f t="shared" si="1"/>
        <v>85.09378084896348</v>
      </c>
      <c r="I11" s="56">
        <v>289</v>
      </c>
      <c r="J11" s="6">
        <v>42</v>
      </c>
      <c r="K11" s="6">
        <v>0</v>
      </c>
      <c r="L11" s="354">
        <f>SUM(I11:K11)</f>
        <v>331</v>
      </c>
    </row>
    <row r="12" spans="1:12" ht="12.75" customHeight="1">
      <c r="A12" s="410">
        <v>5</v>
      </c>
      <c r="B12" s="411" t="s">
        <v>173</v>
      </c>
      <c r="C12" s="250">
        <v>118</v>
      </c>
      <c r="D12" s="23">
        <v>118</v>
      </c>
      <c r="E12" s="990">
        <f t="shared" si="0"/>
        <v>100</v>
      </c>
      <c r="F12" s="250">
        <v>122</v>
      </c>
      <c r="G12" s="23">
        <v>122</v>
      </c>
      <c r="H12" s="996">
        <f t="shared" si="1"/>
        <v>100</v>
      </c>
      <c r="I12" s="56">
        <v>0</v>
      </c>
      <c r="J12" s="6">
        <v>0</v>
      </c>
      <c r="K12" s="6">
        <v>0</v>
      </c>
      <c r="L12" s="354">
        <f>SUM(I12:K12)</f>
        <v>0</v>
      </c>
    </row>
    <row r="13" spans="1:12" ht="12.75">
      <c r="A13" s="410">
        <v>6</v>
      </c>
      <c r="B13" s="411" t="s">
        <v>298</v>
      </c>
      <c r="C13" s="250">
        <v>90</v>
      </c>
      <c r="D13" s="23">
        <v>78</v>
      </c>
      <c r="E13" s="990">
        <f t="shared" si="0"/>
        <v>86.66666666666667</v>
      </c>
      <c r="F13" s="250">
        <v>100</v>
      </c>
      <c r="G13" s="23">
        <v>94</v>
      </c>
      <c r="H13" s="996">
        <f t="shared" si="1"/>
        <v>94</v>
      </c>
      <c r="I13" s="56">
        <v>2</v>
      </c>
      <c r="J13" s="6">
        <v>2</v>
      </c>
      <c r="K13" s="6">
        <v>0</v>
      </c>
      <c r="L13" s="354">
        <f>SUM(I13:K13)</f>
        <v>4</v>
      </c>
    </row>
    <row r="14" spans="1:12" ht="12.75">
      <c r="A14" s="410">
        <v>7</v>
      </c>
      <c r="B14" s="84" t="s">
        <v>728</v>
      </c>
      <c r="C14" s="250">
        <v>93</v>
      </c>
      <c r="D14" s="23">
        <v>87</v>
      </c>
      <c r="E14" s="990">
        <f t="shared" si="0"/>
        <v>93.54838709677419</v>
      </c>
      <c r="F14" s="250">
        <v>93</v>
      </c>
      <c r="G14" s="23">
        <v>90</v>
      </c>
      <c r="H14" s="996">
        <f t="shared" si="1"/>
        <v>96.7741935483871</v>
      </c>
      <c r="I14" s="56">
        <v>0</v>
      </c>
      <c r="J14" s="6">
        <v>0</v>
      </c>
      <c r="K14" s="6">
        <v>0</v>
      </c>
      <c r="L14" s="354">
        <f>SUM(I14:K14)</f>
        <v>0</v>
      </c>
    </row>
    <row r="15" spans="1:12" ht="12.75">
      <c r="A15" s="410">
        <v>8</v>
      </c>
      <c r="B15" s="411" t="s">
        <v>299</v>
      </c>
      <c r="C15" s="250">
        <v>225</v>
      </c>
      <c r="D15" s="23">
        <v>183</v>
      </c>
      <c r="E15" s="990">
        <f t="shared" si="0"/>
        <v>81.33333333333333</v>
      </c>
      <c r="F15" s="250">
        <v>229</v>
      </c>
      <c r="G15" s="23">
        <v>188</v>
      </c>
      <c r="H15" s="996">
        <f t="shared" si="1"/>
        <v>82.09606986899564</v>
      </c>
      <c r="I15" s="56">
        <v>4</v>
      </c>
      <c r="J15" s="6">
        <v>1</v>
      </c>
      <c r="K15" s="6">
        <v>0</v>
      </c>
      <c r="L15" s="354">
        <f>SUM(I15:K15)</f>
        <v>5</v>
      </c>
    </row>
    <row r="16" spans="1:12" ht="12.75">
      <c r="A16" s="1687" t="s">
        <v>150</v>
      </c>
      <c r="B16" s="1688"/>
      <c r="C16" s="396">
        <f>SUM(C11:C15)</f>
        <v>1505</v>
      </c>
      <c r="D16" s="260">
        <f>SUM(D11:D15)</f>
        <v>1324</v>
      </c>
      <c r="E16" s="1017">
        <f>+D16/C16*100</f>
        <v>87.9734219269103</v>
      </c>
      <c r="F16" s="396">
        <f>SUM(F11:F15)</f>
        <v>1557</v>
      </c>
      <c r="G16" s="260">
        <f>SUM(G11:G15)</f>
        <v>1356</v>
      </c>
      <c r="H16" s="1017">
        <f t="shared" si="1"/>
        <v>87.09055876685935</v>
      </c>
      <c r="I16" s="494">
        <f>SUM(I11:I15)</f>
        <v>295</v>
      </c>
      <c r="J16" s="2">
        <f>SUM(J11:J15)</f>
        <v>45</v>
      </c>
      <c r="K16" s="2">
        <f>SUM(K11:K15)</f>
        <v>0</v>
      </c>
      <c r="L16" s="495">
        <f>SUM(L11:L15)</f>
        <v>340</v>
      </c>
    </row>
    <row r="17" spans="1:12" ht="12.75">
      <c r="A17" s="410">
        <v>9</v>
      </c>
      <c r="B17" s="411" t="s">
        <v>300</v>
      </c>
      <c r="C17" s="351">
        <v>426</v>
      </c>
      <c r="D17" s="23">
        <v>354</v>
      </c>
      <c r="E17" s="990">
        <f t="shared" si="0"/>
        <v>83.09859154929578</v>
      </c>
      <c r="F17" s="351">
        <v>479</v>
      </c>
      <c r="G17" s="23">
        <v>463</v>
      </c>
      <c r="H17" s="996">
        <f t="shared" si="1"/>
        <v>96.65970772442589</v>
      </c>
      <c r="I17" s="6"/>
      <c r="J17" s="6">
        <v>29</v>
      </c>
      <c r="K17" s="6"/>
      <c r="L17" s="354">
        <f aca="true" t="shared" si="2" ref="L17:L22">SUM(I17:K17)</f>
        <v>29</v>
      </c>
    </row>
    <row r="18" spans="1:12" ht="12.75">
      <c r="A18" s="410">
        <v>10</v>
      </c>
      <c r="B18" s="411" t="s">
        <v>303</v>
      </c>
      <c r="C18" s="420">
        <v>184</v>
      </c>
      <c r="D18" s="23">
        <v>183</v>
      </c>
      <c r="E18" s="990">
        <f t="shared" si="0"/>
        <v>99.45652173913044</v>
      </c>
      <c r="F18" s="420">
        <v>189</v>
      </c>
      <c r="G18" s="23">
        <v>184</v>
      </c>
      <c r="H18" s="996">
        <f t="shared" si="1"/>
        <v>97.35449735449735</v>
      </c>
      <c r="I18" s="56">
        <v>5</v>
      </c>
      <c r="J18" s="6">
        <v>1</v>
      </c>
      <c r="K18" s="6"/>
      <c r="L18" s="354">
        <f t="shared" si="2"/>
        <v>6</v>
      </c>
    </row>
    <row r="19" spans="1:12" ht="12.75">
      <c r="A19" s="410">
        <v>11</v>
      </c>
      <c r="B19" s="411" t="s">
        <v>302</v>
      </c>
      <c r="C19" s="351">
        <v>180</v>
      </c>
      <c r="D19" s="23">
        <v>176</v>
      </c>
      <c r="E19" s="990">
        <f t="shared" si="0"/>
        <v>97.77777777777777</v>
      </c>
      <c r="F19" s="351">
        <v>189</v>
      </c>
      <c r="G19" s="23">
        <v>189</v>
      </c>
      <c r="H19" s="996">
        <f t="shared" si="1"/>
        <v>100</v>
      </c>
      <c r="I19" s="6">
        <v>2</v>
      </c>
      <c r="J19" s="6">
        <v>2</v>
      </c>
      <c r="K19" s="6"/>
      <c r="L19" s="354">
        <f t="shared" si="2"/>
        <v>4</v>
      </c>
    </row>
    <row r="20" spans="1:12" ht="12.75">
      <c r="A20" s="410">
        <v>12</v>
      </c>
      <c r="B20" s="411" t="s">
        <v>304</v>
      </c>
      <c r="C20" s="351">
        <v>136</v>
      </c>
      <c r="D20" s="70">
        <v>127</v>
      </c>
      <c r="E20" s="990">
        <f t="shared" si="0"/>
        <v>93.38235294117648</v>
      </c>
      <c r="F20" s="351">
        <v>148</v>
      </c>
      <c r="G20" s="70">
        <v>148</v>
      </c>
      <c r="H20" s="996">
        <f t="shared" si="1"/>
        <v>100</v>
      </c>
      <c r="I20" s="56"/>
      <c r="J20" s="6"/>
      <c r="K20" s="6"/>
      <c r="L20" s="354">
        <f t="shared" si="2"/>
        <v>0</v>
      </c>
    </row>
    <row r="21" spans="1:12" ht="12.75" customHeight="1">
      <c r="A21" s="410">
        <v>13</v>
      </c>
      <c r="B21" s="411" t="s">
        <v>301</v>
      </c>
      <c r="C21" s="420">
        <v>71</v>
      </c>
      <c r="D21" s="23">
        <v>66</v>
      </c>
      <c r="E21" s="990">
        <f t="shared" si="0"/>
        <v>92.95774647887323</v>
      </c>
      <c r="F21" s="420">
        <v>72</v>
      </c>
      <c r="G21" s="23">
        <v>60</v>
      </c>
      <c r="H21" s="996">
        <f t="shared" si="1"/>
        <v>83.33333333333334</v>
      </c>
      <c r="I21" s="56">
        <v>14</v>
      </c>
      <c r="J21" s="6">
        <v>11</v>
      </c>
      <c r="K21" s="6">
        <v>3</v>
      </c>
      <c r="L21" s="354">
        <f t="shared" si="2"/>
        <v>28</v>
      </c>
    </row>
    <row r="22" spans="1:12" ht="12.75">
      <c r="A22" s="410">
        <v>14</v>
      </c>
      <c r="B22" s="411" t="s">
        <v>305</v>
      </c>
      <c r="C22" s="351">
        <v>74</v>
      </c>
      <c r="D22" s="23">
        <v>71</v>
      </c>
      <c r="E22" s="990">
        <f t="shared" si="0"/>
        <v>95.94594594594594</v>
      </c>
      <c r="F22" s="351">
        <v>65</v>
      </c>
      <c r="G22" s="23">
        <v>65</v>
      </c>
      <c r="H22" s="996">
        <f t="shared" si="1"/>
        <v>100</v>
      </c>
      <c r="I22" s="56"/>
      <c r="J22" s="6">
        <v>1</v>
      </c>
      <c r="K22" s="6"/>
      <c r="L22" s="354">
        <f t="shared" si="2"/>
        <v>1</v>
      </c>
    </row>
    <row r="23" spans="1:12" ht="12.75">
      <c r="A23" s="1542" t="s">
        <v>151</v>
      </c>
      <c r="B23" s="1689"/>
      <c r="C23" s="396">
        <f>SUM(C17:C22)</f>
        <v>1071</v>
      </c>
      <c r="D23" s="260">
        <f>SUM(D17:D22)</f>
        <v>977</v>
      </c>
      <c r="E23" s="1017">
        <f>+D23/C23*100</f>
        <v>91.22315592903828</v>
      </c>
      <c r="F23" s="396">
        <f>SUM(F17:F22)</f>
        <v>1142</v>
      </c>
      <c r="G23" s="260">
        <f>SUM(G17:G22)</f>
        <v>1109</v>
      </c>
      <c r="H23" s="1017">
        <f t="shared" si="1"/>
        <v>97.11033274956216</v>
      </c>
      <c r="I23" s="494">
        <f>SUM(I17:I22)</f>
        <v>21</v>
      </c>
      <c r="J23" s="2">
        <f>SUM(J17:J22)</f>
        <v>44</v>
      </c>
      <c r="K23" s="2">
        <f>SUM(K17:K22)</f>
        <v>3</v>
      </c>
      <c r="L23" s="495">
        <f>SUM(L17:L22)</f>
        <v>68</v>
      </c>
    </row>
    <row r="24" spans="1:12" ht="12.75">
      <c r="A24" s="410">
        <v>15</v>
      </c>
      <c r="B24" s="411" t="s">
        <v>306</v>
      </c>
      <c r="C24" s="420">
        <v>152</v>
      </c>
      <c r="D24" s="23">
        <v>152</v>
      </c>
      <c r="E24" s="990">
        <f t="shared" si="0"/>
        <v>100</v>
      </c>
      <c r="F24" s="250">
        <v>165</v>
      </c>
      <c r="G24" s="23">
        <v>165</v>
      </c>
      <c r="H24" s="996">
        <f t="shared" si="1"/>
        <v>100</v>
      </c>
      <c r="I24" s="56">
        <v>4</v>
      </c>
      <c r="J24" s="6">
        <v>0</v>
      </c>
      <c r="K24" s="6">
        <v>0</v>
      </c>
      <c r="L24" s="354">
        <f aca="true" t="shared" si="3" ref="L24:L32">SUM(I24:K24)</f>
        <v>4</v>
      </c>
    </row>
    <row r="25" spans="1:12" ht="12.75">
      <c r="A25" s="410">
        <v>16</v>
      </c>
      <c r="B25" s="411" t="s">
        <v>307</v>
      </c>
      <c r="C25" s="420">
        <v>118</v>
      </c>
      <c r="D25" s="23">
        <v>113</v>
      </c>
      <c r="E25" s="990">
        <f t="shared" si="0"/>
        <v>95.76271186440678</v>
      </c>
      <c r="F25" s="420">
        <v>113</v>
      </c>
      <c r="G25" s="23">
        <v>110</v>
      </c>
      <c r="H25" s="996">
        <f t="shared" si="1"/>
        <v>97.34513274336283</v>
      </c>
      <c r="I25" s="56">
        <v>13</v>
      </c>
      <c r="J25" s="6">
        <v>4</v>
      </c>
      <c r="K25" s="6">
        <v>0</v>
      </c>
      <c r="L25" s="354">
        <f t="shared" si="3"/>
        <v>17</v>
      </c>
    </row>
    <row r="26" spans="1:12" ht="12.75">
      <c r="A26" s="410">
        <v>17</v>
      </c>
      <c r="B26" s="411" t="s">
        <v>308</v>
      </c>
      <c r="C26" s="250">
        <v>351</v>
      </c>
      <c r="D26" s="23">
        <v>333</v>
      </c>
      <c r="E26" s="990">
        <f t="shared" si="0"/>
        <v>94.87179487179486</v>
      </c>
      <c r="F26" s="250">
        <v>460</v>
      </c>
      <c r="G26" s="23">
        <v>444</v>
      </c>
      <c r="H26" s="996">
        <f t="shared" si="1"/>
        <v>96.52173913043478</v>
      </c>
      <c r="I26" s="56">
        <v>35</v>
      </c>
      <c r="J26" s="6">
        <v>6</v>
      </c>
      <c r="K26" s="6">
        <v>0</v>
      </c>
      <c r="L26" s="354">
        <f t="shared" si="3"/>
        <v>41</v>
      </c>
    </row>
    <row r="27" spans="1:12" ht="12.75">
      <c r="A27" s="410">
        <v>18</v>
      </c>
      <c r="B27" s="411" t="s">
        <v>197</v>
      </c>
      <c r="C27" s="250">
        <v>191</v>
      </c>
      <c r="D27" s="23">
        <v>191</v>
      </c>
      <c r="E27" s="990">
        <f t="shared" si="0"/>
        <v>100</v>
      </c>
      <c r="F27" s="250">
        <v>198</v>
      </c>
      <c r="G27" s="23">
        <v>198</v>
      </c>
      <c r="H27" s="996">
        <f t="shared" si="1"/>
        <v>100</v>
      </c>
      <c r="I27" s="56">
        <v>3</v>
      </c>
      <c r="J27" s="6">
        <v>2</v>
      </c>
      <c r="K27" s="6">
        <v>0</v>
      </c>
      <c r="L27" s="354">
        <f t="shared" si="3"/>
        <v>5</v>
      </c>
    </row>
    <row r="28" spans="1:12" ht="12.75">
      <c r="A28" s="410">
        <v>19</v>
      </c>
      <c r="B28" s="411" t="s">
        <v>309</v>
      </c>
      <c r="C28" s="250">
        <v>221</v>
      </c>
      <c r="D28" s="149">
        <v>165</v>
      </c>
      <c r="E28" s="990">
        <f t="shared" si="0"/>
        <v>74.6606334841629</v>
      </c>
      <c r="F28" s="250">
        <v>253</v>
      </c>
      <c r="G28" s="23">
        <v>242</v>
      </c>
      <c r="H28" s="996">
        <f t="shared" si="1"/>
        <v>95.65217391304348</v>
      </c>
      <c r="I28" s="56">
        <v>68</v>
      </c>
      <c r="J28" s="6">
        <v>15</v>
      </c>
      <c r="K28" s="6">
        <v>3</v>
      </c>
      <c r="L28" s="354">
        <f t="shared" si="3"/>
        <v>86</v>
      </c>
    </row>
    <row r="29" spans="1:12" ht="12.75">
      <c r="A29" s="410">
        <v>20</v>
      </c>
      <c r="B29" s="411" t="s">
        <v>310</v>
      </c>
      <c r="C29" s="420">
        <v>100</v>
      </c>
      <c r="D29" s="23">
        <v>95</v>
      </c>
      <c r="E29" s="990">
        <f t="shared" si="0"/>
        <v>95</v>
      </c>
      <c r="F29" s="250">
        <v>105</v>
      </c>
      <c r="G29" s="23">
        <v>105</v>
      </c>
      <c r="H29" s="996">
        <f t="shared" si="1"/>
        <v>100</v>
      </c>
      <c r="I29" s="56">
        <v>0</v>
      </c>
      <c r="J29" s="6">
        <v>0</v>
      </c>
      <c r="K29" s="6">
        <v>0</v>
      </c>
      <c r="L29" s="354">
        <f t="shared" si="3"/>
        <v>0</v>
      </c>
    </row>
    <row r="30" spans="1:12" ht="12.75">
      <c r="A30" s="410">
        <v>21</v>
      </c>
      <c r="B30" s="411" t="s">
        <v>180</v>
      </c>
      <c r="C30" s="250">
        <v>1068</v>
      </c>
      <c r="D30" s="23">
        <v>909</v>
      </c>
      <c r="E30" s="990">
        <f t="shared" si="0"/>
        <v>85.1123595505618</v>
      </c>
      <c r="F30" s="250">
        <v>1068</v>
      </c>
      <c r="G30" s="23">
        <v>1046</v>
      </c>
      <c r="H30" s="996">
        <f t="shared" si="1"/>
        <v>97.94007490636703</v>
      </c>
      <c r="I30" s="56">
        <v>11</v>
      </c>
      <c r="J30" s="6">
        <v>4</v>
      </c>
      <c r="K30" s="6">
        <v>0</v>
      </c>
      <c r="L30" s="354">
        <f t="shared" si="3"/>
        <v>15</v>
      </c>
    </row>
    <row r="31" spans="1:12" ht="12.75">
      <c r="A31" s="410">
        <v>22</v>
      </c>
      <c r="B31" s="411" t="s">
        <v>311</v>
      </c>
      <c r="C31" s="250">
        <v>60</v>
      </c>
      <c r="D31" s="23">
        <v>58</v>
      </c>
      <c r="E31" s="990">
        <f t="shared" si="0"/>
        <v>96.66666666666667</v>
      </c>
      <c r="F31" s="250">
        <v>73</v>
      </c>
      <c r="G31" s="23">
        <v>73</v>
      </c>
      <c r="H31" s="996">
        <f t="shared" si="1"/>
        <v>100</v>
      </c>
      <c r="I31" s="56">
        <v>2</v>
      </c>
      <c r="J31" s="6">
        <v>1</v>
      </c>
      <c r="K31" s="6">
        <v>0</v>
      </c>
      <c r="L31" s="354">
        <f t="shared" si="3"/>
        <v>3</v>
      </c>
    </row>
    <row r="32" spans="1:12" ht="12.75">
      <c r="A32" s="1542" t="s">
        <v>152</v>
      </c>
      <c r="B32" s="1689"/>
      <c r="C32" s="396">
        <f>SUM(C24:C31)</f>
        <v>2261</v>
      </c>
      <c r="D32" s="260">
        <f>SUM(D24:D31)</f>
        <v>2016</v>
      </c>
      <c r="E32" s="1017">
        <f>+D32/C32*100</f>
        <v>89.1640866873065</v>
      </c>
      <c r="F32" s="396">
        <f>SUM(F24:F31)</f>
        <v>2435</v>
      </c>
      <c r="G32" s="260">
        <f>SUM(G24:G31)</f>
        <v>2383</v>
      </c>
      <c r="H32" s="1017">
        <f t="shared" si="1"/>
        <v>97.86447638603696</v>
      </c>
      <c r="I32" s="494">
        <f>SUM(I24:I31)</f>
        <v>136</v>
      </c>
      <c r="J32" s="2">
        <f>SUM(J24:J31)</f>
        <v>32</v>
      </c>
      <c r="K32" s="2">
        <f>SUM(K24:K31)</f>
        <v>3</v>
      </c>
      <c r="L32" s="495">
        <f t="shared" si="3"/>
        <v>171</v>
      </c>
    </row>
    <row r="33" spans="1:12" ht="12.75">
      <c r="A33" s="410">
        <v>23</v>
      </c>
      <c r="B33" s="354" t="s">
        <v>176</v>
      </c>
      <c r="C33" s="250">
        <v>550</v>
      </c>
      <c r="D33" s="23">
        <v>505</v>
      </c>
      <c r="E33" s="990">
        <f t="shared" si="0"/>
        <v>91.81818181818183</v>
      </c>
      <c r="F33" s="250">
        <v>649</v>
      </c>
      <c r="G33" s="23">
        <v>628</v>
      </c>
      <c r="H33" s="996">
        <f t="shared" si="1"/>
        <v>96.76425269645608</v>
      </c>
      <c r="I33" s="56">
        <v>111</v>
      </c>
      <c r="J33" s="6">
        <v>9</v>
      </c>
      <c r="K33" s="6">
        <v>0</v>
      </c>
      <c r="L33" s="354">
        <f aca="true" t="shared" si="4" ref="L33:L38">SUM(I33:K33)</f>
        <v>120</v>
      </c>
    </row>
    <row r="34" spans="1:12" ht="12.75">
      <c r="A34" s="410">
        <v>24</v>
      </c>
      <c r="B34" s="354" t="s">
        <v>312</v>
      </c>
      <c r="C34" s="250">
        <v>282</v>
      </c>
      <c r="D34" s="23">
        <v>233</v>
      </c>
      <c r="E34" s="990">
        <f t="shared" si="0"/>
        <v>82.62411347517731</v>
      </c>
      <c r="F34" s="250">
        <v>313</v>
      </c>
      <c r="G34" s="23">
        <v>303</v>
      </c>
      <c r="H34" s="996">
        <f t="shared" si="1"/>
        <v>96.80511182108627</v>
      </c>
      <c r="I34" s="250">
        <v>0</v>
      </c>
      <c r="J34" s="6"/>
      <c r="K34" s="6">
        <v>0</v>
      </c>
      <c r="L34" s="354">
        <f t="shared" si="4"/>
        <v>0</v>
      </c>
    </row>
    <row r="35" spans="1:12" ht="12.75">
      <c r="A35" s="410">
        <v>25</v>
      </c>
      <c r="B35" s="354" t="s">
        <v>313</v>
      </c>
      <c r="C35" s="250">
        <v>240</v>
      </c>
      <c r="D35" s="23">
        <v>200</v>
      </c>
      <c r="E35" s="990">
        <f t="shared" si="0"/>
        <v>83.33333333333334</v>
      </c>
      <c r="F35" s="250">
        <v>260</v>
      </c>
      <c r="G35" s="23">
        <v>255</v>
      </c>
      <c r="H35" s="996">
        <f t="shared" si="1"/>
        <v>98.07692307692307</v>
      </c>
      <c r="I35" s="13">
        <v>12</v>
      </c>
      <c r="J35" s="54">
        <v>6</v>
      </c>
      <c r="K35" s="23">
        <v>6</v>
      </c>
      <c r="L35" s="354">
        <f t="shared" si="4"/>
        <v>24</v>
      </c>
    </row>
    <row r="36" spans="1:12" ht="12.75">
      <c r="A36" s="410">
        <v>26</v>
      </c>
      <c r="B36" s="354" t="s">
        <v>314</v>
      </c>
      <c r="C36" s="250">
        <v>180</v>
      </c>
      <c r="D36" s="23">
        <v>125</v>
      </c>
      <c r="E36" s="990">
        <f t="shared" si="0"/>
        <v>69.44444444444444</v>
      </c>
      <c r="F36" s="250">
        <v>190</v>
      </c>
      <c r="G36" s="23">
        <v>176</v>
      </c>
      <c r="H36" s="996">
        <f t="shared" si="1"/>
        <v>92.63157894736842</v>
      </c>
      <c r="I36" s="56">
        <v>49</v>
      </c>
      <c r="J36" s="6"/>
      <c r="K36" s="6"/>
      <c r="L36" s="354">
        <f t="shared" si="4"/>
        <v>49</v>
      </c>
    </row>
    <row r="37" spans="1:12" ht="12.75">
      <c r="A37" s="1542" t="s">
        <v>153</v>
      </c>
      <c r="B37" s="1689"/>
      <c r="C37" s="396">
        <f>SUM(C33:C36)</f>
        <v>1252</v>
      </c>
      <c r="D37" s="260">
        <f>SUM(D33:D36)</f>
        <v>1063</v>
      </c>
      <c r="E37" s="1017">
        <f>+D37/C37*100</f>
        <v>84.90415335463258</v>
      </c>
      <c r="F37" s="396">
        <f>SUM(F33:F36)</f>
        <v>1412</v>
      </c>
      <c r="G37" s="260">
        <f>SUM(G33:G36)</f>
        <v>1362</v>
      </c>
      <c r="H37" s="1017">
        <f t="shared" si="1"/>
        <v>96.45892351274787</v>
      </c>
      <c r="I37" s="494">
        <f>SUM(I33:I36)</f>
        <v>172</v>
      </c>
      <c r="J37" s="2">
        <f>SUM(J33:J36)</f>
        <v>15</v>
      </c>
      <c r="K37" s="2">
        <f>SUM(K33:K36)</f>
        <v>6</v>
      </c>
      <c r="L37" s="495">
        <f t="shared" si="4"/>
        <v>193</v>
      </c>
    </row>
    <row r="38" spans="1:12" ht="12.75">
      <c r="A38" s="410">
        <v>27</v>
      </c>
      <c r="B38" s="411" t="s">
        <v>315</v>
      </c>
      <c r="C38" s="422">
        <v>108</v>
      </c>
      <c r="D38" s="77">
        <v>96</v>
      </c>
      <c r="E38" s="990">
        <f t="shared" si="0"/>
        <v>88.88888888888889</v>
      </c>
      <c r="F38" s="422">
        <v>92</v>
      </c>
      <c r="G38" s="77">
        <v>91</v>
      </c>
      <c r="H38" s="990">
        <f t="shared" si="1"/>
        <v>98.91304347826086</v>
      </c>
      <c r="I38" s="422">
        <v>20</v>
      </c>
      <c r="J38" s="77">
        <v>0</v>
      </c>
      <c r="K38" s="77">
        <v>0</v>
      </c>
      <c r="L38" s="354">
        <f t="shared" si="4"/>
        <v>20</v>
      </c>
    </row>
    <row r="39" spans="1:12" ht="12.75" customHeight="1">
      <c r="A39" s="410">
        <v>28</v>
      </c>
      <c r="B39" s="411" t="s">
        <v>316</v>
      </c>
      <c r="C39" s="422">
        <v>543</v>
      </c>
      <c r="D39" s="77">
        <v>421</v>
      </c>
      <c r="E39" s="990">
        <f t="shared" si="0"/>
        <v>77.53222836095765</v>
      </c>
      <c r="F39" s="422">
        <v>453</v>
      </c>
      <c r="G39" s="77">
        <v>441</v>
      </c>
      <c r="H39" s="990">
        <f t="shared" si="1"/>
        <v>97.35099337748345</v>
      </c>
      <c r="I39" s="422">
        <v>71</v>
      </c>
      <c r="J39" s="77">
        <v>2</v>
      </c>
      <c r="K39" s="77">
        <v>0</v>
      </c>
      <c r="L39" s="354">
        <f aca="true" t="shared" si="5" ref="L39:L58">SUM(I39:K39)</f>
        <v>73</v>
      </c>
    </row>
    <row r="40" spans="1:12" ht="12.75" customHeight="1">
      <c r="A40" s="410">
        <v>29</v>
      </c>
      <c r="B40" s="411" t="s">
        <v>317</v>
      </c>
      <c r="C40" s="422">
        <v>108</v>
      </c>
      <c r="D40" s="77">
        <v>99</v>
      </c>
      <c r="E40" s="990">
        <f t="shared" si="0"/>
        <v>91.66666666666666</v>
      </c>
      <c r="F40" s="422">
        <v>117</v>
      </c>
      <c r="G40" s="77">
        <v>117</v>
      </c>
      <c r="H40" s="990">
        <f t="shared" si="1"/>
        <v>100</v>
      </c>
      <c r="I40" s="422">
        <v>0</v>
      </c>
      <c r="J40" s="77">
        <v>0</v>
      </c>
      <c r="K40" s="77">
        <v>0</v>
      </c>
      <c r="L40" s="354">
        <f t="shared" si="5"/>
        <v>0</v>
      </c>
    </row>
    <row r="41" spans="1:12" ht="12.75">
      <c r="A41" s="410">
        <v>30</v>
      </c>
      <c r="B41" s="411" t="s">
        <v>318</v>
      </c>
      <c r="C41" s="422">
        <v>334</v>
      </c>
      <c r="D41" s="77">
        <v>321</v>
      </c>
      <c r="E41" s="990">
        <f t="shared" si="0"/>
        <v>96.10778443113772</v>
      </c>
      <c r="F41" s="422">
        <v>308</v>
      </c>
      <c r="G41" s="77">
        <v>307</v>
      </c>
      <c r="H41" s="990">
        <f t="shared" si="1"/>
        <v>99.67532467532467</v>
      </c>
      <c r="I41" s="422">
        <v>0</v>
      </c>
      <c r="J41" s="77">
        <v>0</v>
      </c>
      <c r="K41" s="77">
        <v>0</v>
      </c>
      <c r="L41" s="354">
        <f t="shared" si="5"/>
        <v>0</v>
      </c>
    </row>
    <row r="42" spans="1:12" ht="12.75">
      <c r="A42" s="410">
        <v>31</v>
      </c>
      <c r="B42" s="411" t="s">
        <v>319</v>
      </c>
      <c r="C42" s="422">
        <v>199</v>
      </c>
      <c r="D42" s="77">
        <v>126</v>
      </c>
      <c r="E42" s="990">
        <f t="shared" si="0"/>
        <v>63.31658291457286</v>
      </c>
      <c r="F42" s="422">
        <v>119</v>
      </c>
      <c r="G42" s="77">
        <v>119</v>
      </c>
      <c r="H42" s="990">
        <f t="shared" si="1"/>
        <v>100</v>
      </c>
      <c r="I42" s="422">
        <v>0</v>
      </c>
      <c r="J42" s="77">
        <v>0</v>
      </c>
      <c r="K42" s="77">
        <v>0</v>
      </c>
      <c r="L42" s="354">
        <f t="shared" si="5"/>
        <v>0</v>
      </c>
    </row>
    <row r="43" spans="1:12" ht="12.75">
      <c r="A43" s="410">
        <v>32</v>
      </c>
      <c r="B43" s="411" t="s">
        <v>177</v>
      </c>
      <c r="C43" s="422">
        <v>4165</v>
      </c>
      <c r="D43" s="77">
        <v>1015</v>
      </c>
      <c r="E43" s="990">
        <f t="shared" si="0"/>
        <v>24.369747899159663</v>
      </c>
      <c r="F43" s="422">
        <v>3906</v>
      </c>
      <c r="G43" s="77">
        <v>2676</v>
      </c>
      <c r="H43" s="990">
        <f t="shared" si="1"/>
        <v>68.50998463901689</v>
      </c>
      <c r="I43" s="422">
        <v>1764</v>
      </c>
      <c r="J43" s="77">
        <v>676</v>
      </c>
      <c r="K43" s="77">
        <v>18</v>
      </c>
      <c r="L43" s="354">
        <f t="shared" si="5"/>
        <v>2458</v>
      </c>
    </row>
    <row r="44" spans="1:12" ht="12.75">
      <c r="A44" s="410">
        <v>33</v>
      </c>
      <c r="B44" s="411" t="s">
        <v>320</v>
      </c>
      <c r="C44" s="422">
        <v>202</v>
      </c>
      <c r="D44" s="77">
        <v>173</v>
      </c>
      <c r="E44" s="990">
        <f t="shared" si="0"/>
        <v>85.64356435643565</v>
      </c>
      <c r="F44" s="422">
        <v>147</v>
      </c>
      <c r="G44" s="77">
        <v>145</v>
      </c>
      <c r="H44" s="990">
        <f t="shared" si="1"/>
        <v>98.63945578231292</v>
      </c>
      <c r="I44" s="422">
        <v>0</v>
      </c>
      <c r="J44" s="77">
        <v>0</v>
      </c>
      <c r="K44" s="77">
        <v>0</v>
      </c>
      <c r="L44" s="354">
        <f t="shared" si="5"/>
        <v>0</v>
      </c>
    </row>
    <row r="45" spans="1:12" ht="12.75">
      <c r="A45" s="410">
        <v>35</v>
      </c>
      <c r="B45" s="411" t="s">
        <v>321</v>
      </c>
      <c r="C45" s="422">
        <v>243</v>
      </c>
      <c r="D45" s="77">
        <v>224</v>
      </c>
      <c r="E45" s="990">
        <f t="shared" si="0"/>
        <v>92.18106995884774</v>
      </c>
      <c r="F45" s="422">
        <v>242</v>
      </c>
      <c r="G45" s="77">
        <v>240</v>
      </c>
      <c r="H45" s="990">
        <f t="shared" si="1"/>
        <v>99.17355371900827</v>
      </c>
      <c r="I45" s="422">
        <v>0</v>
      </c>
      <c r="J45" s="77">
        <v>0</v>
      </c>
      <c r="K45" s="77">
        <v>0</v>
      </c>
      <c r="L45" s="354">
        <f t="shared" si="5"/>
        <v>0</v>
      </c>
    </row>
    <row r="46" spans="1:12" ht="12.75">
      <c r="A46" s="410">
        <v>36</v>
      </c>
      <c r="B46" s="411" t="s">
        <v>181</v>
      </c>
      <c r="C46" s="422">
        <v>152</v>
      </c>
      <c r="D46" s="77">
        <v>118</v>
      </c>
      <c r="E46" s="990">
        <f t="shared" si="0"/>
        <v>77.63157894736842</v>
      </c>
      <c r="F46" s="422">
        <v>128</v>
      </c>
      <c r="G46" s="77">
        <v>101</v>
      </c>
      <c r="H46" s="990">
        <f t="shared" si="1"/>
        <v>78.90625</v>
      </c>
      <c r="I46" s="422">
        <v>0</v>
      </c>
      <c r="J46" s="77">
        <v>0</v>
      </c>
      <c r="K46" s="77">
        <v>0</v>
      </c>
      <c r="L46" s="354">
        <f t="shared" si="5"/>
        <v>0</v>
      </c>
    </row>
    <row r="47" spans="1:12" ht="12.75">
      <c r="A47" s="410">
        <v>37</v>
      </c>
      <c r="B47" s="411" t="s">
        <v>322</v>
      </c>
      <c r="C47" s="422">
        <v>362</v>
      </c>
      <c r="D47" s="77">
        <v>321</v>
      </c>
      <c r="E47" s="990">
        <f t="shared" si="0"/>
        <v>88.67403314917127</v>
      </c>
      <c r="F47" s="422">
        <v>379</v>
      </c>
      <c r="G47" s="77">
        <v>360</v>
      </c>
      <c r="H47" s="990">
        <f t="shared" si="1"/>
        <v>94.9868073878628</v>
      </c>
      <c r="I47" s="422">
        <v>39</v>
      </c>
      <c r="J47" s="77">
        <v>11</v>
      </c>
      <c r="K47" s="77">
        <v>0</v>
      </c>
      <c r="L47" s="354">
        <f t="shared" si="5"/>
        <v>50</v>
      </c>
    </row>
    <row r="48" spans="1:12" ht="12.75">
      <c r="A48" s="410">
        <v>38</v>
      </c>
      <c r="B48" s="411" t="s">
        <v>323</v>
      </c>
      <c r="C48" s="422">
        <v>268</v>
      </c>
      <c r="D48" s="77">
        <v>214</v>
      </c>
      <c r="E48" s="990">
        <f t="shared" si="0"/>
        <v>79.8507462686567</v>
      </c>
      <c r="F48" s="422">
        <v>273</v>
      </c>
      <c r="G48" s="77">
        <v>269</v>
      </c>
      <c r="H48" s="990">
        <f t="shared" si="1"/>
        <v>98.53479853479854</v>
      </c>
      <c r="I48" s="422">
        <v>37</v>
      </c>
      <c r="J48" s="77">
        <v>4</v>
      </c>
      <c r="K48" s="77">
        <v>0</v>
      </c>
      <c r="L48" s="354">
        <f t="shared" si="5"/>
        <v>41</v>
      </c>
    </row>
    <row r="49" spans="1:12" ht="12.75">
      <c r="A49" s="1542" t="s">
        <v>154</v>
      </c>
      <c r="B49" s="1689"/>
      <c r="C49" s="396">
        <f>SUM(C38:C48)</f>
        <v>6684</v>
      </c>
      <c r="D49" s="260">
        <f>SUM(D38:D48)</f>
        <v>3128</v>
      </c>
      <c r="E49" s="1017">
        <f>+D49/C49*100</f>
        <v>46.79832435667265</v>
      </c>
      <c r="F49" s="396">
        <f>SUM(F38:F48)</f>
        <v>6164</v>
      </c>
      <c r="G49" s="260">
        <f>SUM(G38:G48)</f>
        <v>4866</v>
      </c>
      <c r="H49" s="1017">
        <f>+G49/F49*100</f>
        <v>78.94224529526281</v>
      </c>
      <c r="I49" s="396">
        <f>SUM(I38:I48)</f>
        <v>1931</v>
      </c>
      <c r="J49" s="260">
        <f>SUM(J38:J48)</f>
        <v>693</v>
      </c>
      <c r="K49" s="260">
        <f>SUM(K38:K48)</f>
        <v>18</v>
      </c>
      <c r="L49" s="354">
        <f t="shared" si="5"/>
        <v>2642</v>
      </c>
    </row>
    <row r="50" spans="1:12" ht="12.75">
      <c r="A50" s="410">
        <v>39</v>
      </c>
      <c r="B50" s="411" t="s">
        <v>699</v>
      </c>
      <c r="C50" s="233">
        <v>460</v>
      </c>
      <c r="D50" s="47">
        <v>351</v>
      </c>
      <c r="E50" s="990">
        <f t="shared" si="0"/>
        <v>76.30434782608695</v>
      </c>
      <c r="F50" s="699">
        <v>505</v>
      </c>
      <c r="G50" s="47">
        <v>404</v>
      </c>
      <c r="H50" s="996">
        <f aca="true" t="shared" si="6" ref="H50:H56">+G50/F50*100</f>
        <v>80</v>
      </c>
      <c r="I50" s="233">
        <v>6</v>
      </c>
      <c r="J50" s="47">
        <v>2</v>
      </c>
      <c r="K50" s="72">
        <v>0</v>
      </c>
      <c r="L50" s="354">
        <f t="shared" si="5"/>
        <v>8</v>
      </c>
    </row>
    <row r="51" spans="1:12" ht="12.75">
      <c r="A51" s="410">
        <v>40</v>
      </c>
      <c r="B51" s="354" t="s">
        <v>324</v>
      </c>
      <c r="C51" s="56">
        <v>467</v>
      </c>
      <c r="D51" s="6">
        <v>407</v>
      </c>
      <c r="E51" s="990">
        <f t="shared" si="0"/>
        <v>87.15203426124198</v>
      </c>
      <c r="F51" s="700">
        <v>490</v>
      </c>
      <c r="G51" s="6">
        <v>442</v>
      </c>
      <c r="H51" s="996">
        <f t="shared" si="6"/>
        <v>90.20408163265307</v>
      </c>
      <c r="I51" s="56">
        <v>22</v>
      </c>
      <c r="J51" s="6">
        <v>5</v>
      </c>
      <c r="K51" s="54">
        <v>0</v>
      </c>
      <c r="L51" s="354">
        <f t="shared" si="5"/>
        <v>27</v>
      </c>
    </row>
    <row r="52" spans="1:12" ht="12.75">
      <c r="A52" s="410">
        <v>41</v>
      </c>
      <c r="B52" s="354" t="s">
        <v>198</v>
      </c>
      <c r="C52" s="56">
        <v>319</v>
      </c>
      <c r="D52" s="6">
        <v>319</v>
      </c>
      <c r="E52" s="990">
        <f t="shared" si="0"/>
        <v>100</v>
      </c>
      <c r="F52" s="700">
        <v>254</v>
      </c>
      <c r="G52" s="6">
        <v>234</v>
      </c>
      <c r="H52" s="996">
        <f t="shared" si="6"/>
        <v>92.1259842519685</v>
      </c>
      <c r="I52" s="56">
        <v>26</v>
      </c>
      <c r="J52" s="6"/>
      <c r="K52" s="54"/>
      <c r="L52" s="354">
        <f t="shared" si="5"/>
        <v>26</v>
      </c>
    </row>
    <row r="53" spans="1:12" ht="12.75">
      <c r="A53" s="410">
        <v>42</v>
      </c>
      <c r="B53" s="354" t="s">
        <v>179</v>
      </c>
      <c r="C53" s="56">
        <v>660</v>
      </c>
      <c r="D53" s="6">
        <v>540</v>
      </c>
      <c r="E53" s="990">
        <f t="shared" si="0"/>
        <v>81.81818181818183</v>
      </c>
      <c r="F53" s="700">
        <v>670</v>
      </c>
      <c r="G53" s="6">
        <v>515</v>
      </c>
      <c r="H53" s="996">
        <f t="shared" si="6"/>
        <v>76.86567164179104</v>
      </c>
      <c r="I53" s="56"/>
      <c r="J53" s="6"/>
      <c r="K53" s="54"/>
      <c r="L53" s="354">
        <f t="shared" si="5"/>
        <v>0</v>
      </c>
    </row>
    <row r="54" spans="1:12" ht="12.75">
      <c r="A54" s="410">
        <v>43</v>
      </c>
      <c r="B54" s="354" t="s">
        <v>325</v>
      </c>
      <c r="C54" s="56">
        <v>174</v>
      </c>
      <c r="D54" s="6">
        <v>158</v>
      </c>
      <c r="E54" s="990">
        <f t="shared" si="0"/>
        <v>90.80459770114942</v>
      </c>
      <c r="F54" s="700">
        <v>185</v>
      </c>
      <c r="G54" s="6">
        <v>180</v>
      </c>
      <c r="H54" s="996">
        <f t="shared" si="6"/>
        <v>97.2972972972973</v>
      </c>
      <c r="I54" s="54"/>
      <c r="J54" s="54">
        <v>3</v>
      </c>
      <c r="K54" s="54">
        <v>1</v>
      </c>
      <c r="L54" s="354">
        <f t="shared" si="5"/>
        <v>4</v>
      </c>
    </row>
    <row r="55" spans="1:12" ht="12.75" customHeight="1">
      <c r="A55" s="410">
        <v>44</v>
      </c>
      <c r="B55" s="354" t="s">
        <v>326</v>
      </c>
      <c r="C55" s="56">
        <v>49</v>
      </c>
      <c r="D55" s="6">
        <v>32</v>
      </c>
      <c r="E55" s="990">
        <f t="shared" si="0"/>
        <v>65.3061224489796</v>
      </c>
      <c r="F55" s="700">
        <v>64</v>
      </c>
      <c r="G55" s="6">
        <v>63</v>
      </c>
      <c r="H55" s="996">
        <f t="shared" si="6"/>
        <v>98.4375</v>
      </c>
      <c r="I55" s="54">
        <v>1</v>
      </c>
      <c r="J55" s="54"/>
      <c r="K55" s="54"/>
      <c r="L55" s="354">
        <f t="shared" si="5"/>
        <v>1</v>
      </c>
    </row>
    <row r="56" spans="1:12" ht="12.75" customHeight="1">
      <c r="A56" s="410">
        <v>45</v>
      </c>
      <c r="B56" s="411" t="s">
        <v>327</v>
      </c>
      <c r="C56" s="56">
        <v>600</v>
      </c>
      <c r="D56" s="6">
        <v>558</v>
      </c>
      <c r="E56" s="990">
        <f t="shared" si="0"/>
        <v>93</v>
      </c>
      <c r="F56" s="700">
        <v>593</v>
      </c>
      <c r="G56" s="6">
        <v>522</v>
      </c>
      <c r="H56" s="996">
        <f t="shared" si="6"/>
        <v>88.02698145025295</v>
      </c>
      <c r="I56" s="56"/>
      <c r="J56" s="6"/>
      <c r="K56" s="54"/>
      <c r="L56" s="354">
        <f t="shared" si="5"/>
        <v>0</v>
      </c>
    </row>
    <row r="57" spans="1:12" ht="13.5" thickBot="1">
      <c r="A57" s="1546" t="s">
        <v>328</v>
      </c>
      <c r="B57" s="1690"/>
      <c r="C57" s="612">
        <f>SUM(C50:C56)</f>
        <v>2729</v>
      </c>
      <c r="D57" s="613">
        <f>SUM(D50:D56)</f>
        <v>2365</v>
      </c>
      <c r="E57" s="1065">
        <f>+D57/C57*100</f>
        <v>86.66178087211432</v>
      </c>
      <c r="F57" s="612">
        <f>SUM(F50:F56)</f>
        <v>2761</v>
      </c>
      <c r="G57" s="613">
        <f>SUM(G50:G56)</f>
        <v>2360</v>
      </c>
      <c r="H57" s="1065">
        <f>+G57/F57*100</f>
        <v>85.47627671133647</v>
      </c>
      <c r="I57" s="614">
        <f>SUM(I50:I56)</f>
        <v>55</v>
      </c>
      <c r="J57" s="615">
        <f>SUM(J50:J56)</f>
        <v>10</v>
      </c>
      <c r="K57" s="615">
        <f>SUM(K50:K56)</f>
        <v>1</v>
      </c>
      <c r="L57" s="496">
        <f t="shared" si="5"/>
        <v>66</v>
      </c>
    </row>
    <row r="58" spans="1:12" ht="13.5" thickBot="1">
      <c r="A58" s="1544" t="s">
        <v>295</v>
      </c>
      <c r="B58" s="1545"/>
      <c r="C58" s="417">
        <f>SUM(C57,C49,C37,C32,C23,C16,C10)</f>
        <v>17128</v>
      </c>
      <c r="D58" s="418">
        <f>SUM(D57,D49,D37,D32,D23,D16,D10)</f>
        <v>12348</v>
      </c>
      <c r="E58" s="1066">
        <f>+D58/C58*100</f>
        <v>72.09248014946287</v>
      </c>
      <c r="F58" s="417">
        <f>SUM(F57,F49,F37,F32,F23,F16,F10)</f>
        <v>16979</v>
      </c>
      <c r="G58" s="418">
        <f>SUM(G57,G49,G37,G32,G23,G16,G10)</f>
        <v>14866</v>
      </c>
      <c r="H58" s="1066">
        <f>+G58/F58*100</f>
        <v>87.55521526591671</v>
      </c>
      <c r="I58" s="417">
        <f>SUM(I57,I49,I37,I32,I23,I16,I10)</f>
        <v>2624</v>
      </c>
      <c r="J58" s="418">
        <f>SUM(J57,J49,J37,J32,J23,J16,J10)</f>
        <v>856</v>
      </c>
      <c r="K58" s="418">
        <f>SUM(K57,K49,K37,K32,K23,K16,K10)</f>
        <v>35</v>
      </c>
      <c r="L58" s="220">
        <f t="shared" si="5"/>
        <v>3515</v>
      </c>
    </row>
  </sheetData>
  <sheetProtection/>
  <mergeCells count="14">
    <mergeCell ref="A37:B37"/>
    <mergeCell ref="A49:B49"/>
    <mergeCell ref="A57:B57"/>
    <mergeCell ref="I5:L5"/>
    <mergeCell ref="A5:A6"/>
    <mergeCell ref="B5:B6"/>
    <mergeCell ref="C5:E5"/>
    <mergeCell ref="F5:H5"/>
    <mergeCell ref="A1:L4"/>
    <mergeCell ref="A58:B58"/>
    <mergeCell ref="A10:B10"/>
    <mergeCell ref="A16:B16"/>
    <mergeCell ref="A23:B23"/>
    <mergeCell ref="A32:B32"/>
  </mergeCells>
  <printOptions horizontalCentered="1" verticalCentered="1"/>
  <pageMargins left="0.75" right="0.75" top="1" bottom="1" header="0.5" footer="0.5"/>
  <pageSetup horizontalDpi="600" verticalDpi="600" orientation="landscape" paperSize="9" scale="95" r:id="rId1"/>
  <rowBreaks count="1" manualBreakCount="1">
    <brk id="3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3.28125" style="0" customWidth="1"/>
    <col min="2" max="2" width="20.57421875" style="0" customWidth="1"/>
    <col min="3" max="3" width="6.140625" style="0" customWidth="1"/>
    <col min="4" max="4" width="6.57421875" style="0" customWidth="1"/>
    <col min="5" max="5" width="8.57421875" style="0" customWidth="1"/>
    <col min="6" max="6" width="6.7109375" style="0" customWidth="1"/>
    <col min="7" max="7" width="6.8515625" style="0" customWidth="1"/>
    <col min="8" max="8" width="7.421875" style="0" customWidth="1"/>
    <col min="9" max="9" width="6.7109375" style="0" customWidth="1"/>
    <col min="10" max="10" width="6.421875" style="0" customWidth="1"/>
    <col min="11" max="11" width="7.7109375" style="0" customWidth="1"/>
    <col min="12" max="13" width="9.421875" style="0" customWidth="1"/>
    <col min="14" max="14" width="7.7109375" style="0" customWidth="1"/>
    <col min="15" max="15" width="6.7109375" style="0" customWidth="1"/>
    <col min="16" max="16" width="6.8515625" style="0" customWidth="1"/>
    <col min="17" max="17" width="8.00390625" style="0" customWidth="1"/>
    <col min="18" max="18" width="11.7109375" style="0" customWidth="1"/>
    <col min="19" max="19" width="9.8515625" style="0" customWidth="1"/>
    <col min="20" max="20" width="0.13671875" style="0" hidden="1" customWidth="1"/>
    <col min="21" max="21" width="9.140625" style="0" hidden="1" customWidth="1"/>
  </cols>
  <sheetData>
    <row r="1" spans="1:21" ht="17.25" customHeight="1">
      <c r="A1" s="1557" t="s">
        <v>759</v>
      </c>
      <c r="B1" s="1557"/>
      <c r="C1" s="1557"/>
      <c r="D1" s="1557"/>
      <c r="E1" s="1557"/>
      <c r="F1" s="1557"/>
      <c r="G1" s="1557"/>
      <c r="H1" s="1557"/>
      <c r="I1" s="1557"/>
      <c r="J1" s="1557"/>
      <c r="K1" s="1557"/>
      <c r="L1" s="1557"/>
      <c r="M1" s="1557"/>
      <c r="N1" s="1557"/>
      <c r="O1" s="1557"/>
      <c r="P1" s="1557"/>
      <c r="Q1" s="1557"/>
      <c r="R1" s="1557"/>
      <c r="S1" s="119"/>
      <c r="T1" s="119"/>
      <c r="U1" s="119"/>
    </row>
    <row r="2" spans="1:21" ht="12.75">
      <c r="A2" s="1557"/>
      <c r="B2" s="1557"/>
      <c r="C2" s="1557"/>
      <c r="D2" s="1557"/>
      <c r="E2" s="1557"/>
      <c r="F2" s="1557"/>
      <c r="G2" s="1557"/>
      <c r="H2" s="1557"/>
      <c r="I2" s="1557"/>
      <c r="J2" s="1557"/>
      <c r="K2" s="1557"/>
      <c r="L2" s="1557"/>
      <c r="M2" s="1557"/>
      <c r="N2" s="1557"/>
      <c r="O2" s="1557"/>
      <c r="P2" s="1557"/>
      <c r="Q2" s="1557"/>
      <c r="R2" s="1557"/>
      <c r="S2" s="119"/>
      <c r="T2" s="119"/>
      <c r="U2" s="119"/>
    </row>
    <row r="3" spans="1:21" ht="13.5" thickBot="1">
      <c r="A3" s="1683"/>
      <c r="B3" s="1683"/>
      <c r="C3" s="1683"/>
      <c r="D3" s="1683"/>
      <c r="E3" s="1683"/>
      <c r="F3" s="1683"/>
      <c r="G3" s="1683"/>
      <c r="H3" s="1683"/>
      <c r="I3" s="1683"/>
      <c r="J3" s="1683"/>
      <c r="K3" s="1683"/>
      <c r="L3" s="1683"/>
      <c r="M3" s="1683"/>
      <c r="N3" s="1683"/>
      <c r="O3" s="1683"/>
      <c r="P3" s="1683"/>
      <c r="Q3" s="1683"/>
      <c r="R3" s="1683"/>
      <c r="S3" s="119"/>
      <c r="T3" s="119"/>
      <c r="U3" s="119"/>
    </row>
    <row r="4" spans="1:18" ht="13.5" thickBot="1">
      <c r="A4" s="1696" t="s">
        <v>597</v>
      </c>
      <c r="B4" s="1698" t="s">
        <v>136</v>
      </c>
      <c r="C4" s="1633" t="s">
        <v>582</v>
      </c>
      <c r="D4" s="1634"/>
      <c r="E4" s="1635"/>
      <c r="F4" s="1633" t="s">
        <v>600</v>
      </c>
      <c r="G4" s="1634"/>
      <c r="H4" s="1635"/>
      <c r="I4" s="1633" t="s">
        <v>657</v>
      </c>
      <c r="J4" s="1634"/>
      <c r="K4" s="1635"/>
      <c r="L4" s="1702" t="s">
        <v>735</v>
      </c>
      <c r="M4" s="1665"/>
      <c r="N4" s="1703"/>
      <c r="O4" s="1633" t="s">
        <v>656</v>
      </c>
      <c r="P4" s="1634"/>
      <c r="Q4" s="1635"/>
      <c r="R4" s="1700" t="s">
        <v>714</v>
      </c>
    </row>
    <row r="5" spans="1:22" ht="26.25" thickBot="1">
      <c r="A5" s="1697"/>
      <c r="B5" s="1699"/>
      <c r="C5" s="585" t="s">
        <v>42</v>
      </c>
      <c r="D5" s="586" t="s">
        <v>43</v>
      </c>
      <c r="E5" s="981" t="s">
        <v>687</v>
      </c>
      <c r="F5" s="585" t="s">
        <v>42</v>
      </c>
      <c r="G5" s="586" t="s">
        <v>142</v>
      </c>
      <c r="H5" s="981" t="s">
        <v>687</v>
      </c>
      <c r="I5" s="585" t="s">
        <v>42</v>
      </c>
      <c r="J5" s="586" t="s">
        <v>43</v>
      </c>
      <c r="K5" s="981" t="s">
        <v>687</v>
      </c>
      <c r="L5" s="585" t="s">
        <v>42</v>
      </c>
      <c r="M5" s="586" t="s">
        <v>43</v>
      </c>
      <c r="N5" s="981" t="s">
        <v>687</v>
      </c>
      <c r="O5" s="585" t="s">
        <v>42</v>
      </c>
      <c r="P5" s="586" t="s">
        <v>43</v>
      </c>
      <c r="Q5" s="981" t="s">
        <v>687</v>
      </c>
      <c r="R5" s="1701"/>
      <c r="S5" s="215"/>
      <c r="V5" s="13"/>
    </row>
    <row r="6" spans="1:18" ht="12.75">
      <c r="A6" s="178">
        <v>1</v>
      </c>
      <c r="B6" s="431" t="s">
        <v>595</v>
      </c>
      <c r="C6" s="378">
        <v>215</v>
      </c>
      <c r="D6" s="151">
        <v>187</v>
      </c>
      <c r="E6" s="1067">
        <f aca="true" t="shared" si="0" ref="E6:E18">+D6/C6*100</f>
        <v>86.9767441860465</v>
      </c>
      <c r="F6" s="378">
        <v>223</v>
      </c>
      <c r="G6" s="151">
        <v>152</v>
      </c>
      <c r="H6" s="1023">
        <f aca="true" t="shared" si="1" ref="H6:H18">+G6/F6*100</f>
        <v>68.16143497757847</v>
      </c>
      <c r="I6" s="233">
        <v>215</v>
      </c>
      <c r="J6" s="47">
        <v>181</v>
      </c>
      <c r="K6" s="1375">
        <f aca="true" t="shared" si="2" ref="K6:K18">+J6/I6*100</f>
        <v>84.18604651162791</v>
      </c>
      <c r="L6" s="233">
        <v>215</v>
      </c>
      <c r="M6" s="47">
        <v>156</v>
      </c>
      <c r="N6" s="1375">
        <f aca="true" t="shared" si="3" ref="N6:N16">+M6/L6*100</f>
        <v>72.55813953488372</v>
      </c>
      <c r="O6" s="233">
        <v>215</v>
      </c>
      <c r="P6" s="47">
        <v>201</v>
      </c>
      <c r="Q6" s="1023">
        <f aca="true" t="shared" si="4" ref="Q6:Q18">+P6/O6*100</f>
        <v>93.48837209302326</v>
      </c>
      <c r="R6" s="233">
        <v>0</v>
      </c>
    </row>
    <row r="7" spans="1:18" ht="12.75">
      <c r="A7" s="178">
        <v>2</v>
      </c>
      <c r="B7" s="354" t="s">
        <v>50</v>
      </c>
      <c r="C7" s="250">
        <v>70</v>
      </c>
      <c r="D7" s="23">
        <v>58</v>
      </c>
      <c r="E7" s="996">
        <f t="shared" si="0"/>
        <v>82.85714285714286</v>
      </c>
      <c r="F7" s="250">
        <v>95</v>
      </c>
      <c r="G7" s="23">
        <v>90</v>
      </c>
      <c r="H7" s="1024">
        <f t="shared" si="1"/>
        <v>94.73684210526315</v>
      </c>
      <c r="I7" s="56">
        <v>70</v>
      </c>
      <c r="J7" s="6">
        <v>60</v>
      </c>
      <c r="K7" s="1376">
        <f t="shared" si="2"/>
        <v>85.71428571428571</v>
      </c>
      <c r="L7" s="56">
        <v>70</v>
      </c>
      <c r="M7" s="6">
        <v>62</v>
      </c>
      <c r="N7" s="1376">
        <f t="shared" si="3"/>
        <v>88.57142857142857</v>
      </c>
      <c r="O7" s="56">
        <v>70</v>
      </c>
      <c r="P7" s="6">
        <v>58</v>
      </c>
      <c r="Q7" s="1024">
        <f t="shared" si="4"/>
        <v>82.85714285714286</v>
      </c>
      <c r="R7" s="56">
        <v>0</v>
      </c>
    </row>
    <row r="8" spans="1:18" ht="12.75">
      <c r="A8" s="178">
        <v>3</v>
      </c>
      <c r="B8" s="354" t="s">
        <v>49</v>
      </c>
      <c r="C8" s="250">
        <v>70</v>
      </c>
      <c r="D8" s="23">
        <v>60</v>
      </c>
      <c r="E8" s="996">
        <f t="shared" si="0"/>
        <v>85.71428571428571</v>
      </c>
      <c r="F8" s="250">
        <v>65</v>
      </c>
      <c r="G8" s="23">
        <v>60</v>
      </c>
      <c r="H8" s="1024">
        <f t="shared" si="1"/>
        <v>92.3076923076923</v>
      </c>
      <c r="I8" s="56">
        <v>70</v>
      </c>
      <c r="J8" s="6">
        <v>65</v>
      </c>
      <c r="K8" s="1376">
        <f t="shared" si="2"/>
        <v>92.85714285714286</v>
      </c>
      <c r="L8" s="56">
        <v>70</v>
      </c>
      <c r="M8" s="6">
        <v>61</v>
      </c>
      <c r="N8" s="1376">
        <f t="shared" si="3"/>
        <v>87.14285714285714</v>
      </c>
      <c r="O8" s="56">
        <v>70</v>
      </c>
      <c r="P8" s="6">
        <v>63</v>
      </c>
      <c r="Q8" s="1024">
        <f t="shared" si="4"/>
        <v>90</v>
      </c>
      <c r="R8" s="56">
        <v>5</v>
      </c>
    </row>
    <row r="9" spans="1:18" ht="12.75">
      <c r="A9" s="59">
        <v>4</v>
      </c>
      <c r="B9" s="354" t="s">
        <v>48</v>
      </c>
      <c r="C9" s="250">
        <v>140</v>
      </c>
      <c r="D9" s="23">
        <v>85</v>
      </c>
      <c r="E9" s="996">
        <f t="shared" si="0"/>
        <v>60.71428571428571</v>
      </c>
      <c r="F9" s="250">
        <v>122</v>
      </c>
      <c r="G9" s="23">
        <v>121</v>
      </c>
      <c r="H9" s="1024">
        <f t="shared" si="1"/>
        <v>99.18032786885246</v>
      </c>
      <c r="I9" s="56">
        <v>140</v>
      </c>
      <c r="J9" s="6">
        <v>135</v>
      </c>
      <c r="K9" s="1376">
        <f t="shared" si="2"/>
        <v>96.42857142857143</v>
      </c>
      <c r="L9" s="56">
        <v>140</v>
      </c>
      <c r="M9" s="6">
        <v>109</v>
      </c>
      <c r="N9" s="1376">
        <f t="shared" si="3"/>
        <v>77.85714285714286</v>
      </c>
      <c r="O9" s="56">
        <v>140</v>
      </c>
      <c r="P9" s="6">
        <v>130</v>
      </c>
      <c r="Q9" s="1024">
        <f t="shared" si="4"/>
        <v>92.85714285714286</v>
      </c>
      <c r="R9" s="56">
        <v>20</v>
      </c>
    </row>
    <row r="10" spans="1:18" ht="12.75">
      <c r="A10" s="59">
        <v>5</v>
      </c>
      <c r="B10" s="354" t="s">
        <v>46</v>
      </c>
      <c r="C10" s="250">
        <v>150</v>
      </c>
      <c r="D10" s="23">
        <v>112</v>
      </c>
      <c r="E10" s="996">
        <f t="shared" si="0"/>
        <v>74.66666666666667</v>
      </c>
      <c r="F10" s="250">
        <v>160</v>
      </c>
      <c r="G10" s="23">
        <v>104</v>
      </c>
      <c r="H10" s="1024">
        <f t="shared" si="1"/>
        <v>65</v>
      </c>
      <c r="I10" s="56">
        <v>150</v>
      </c>
      <c r="J10" s="6">
        <v>108</v>
      </c>
      <c r="K10" s="1376">
        <f t="shared" si="2"/>
        <v>72</v>
      </c>
      <c r="L10" s="56">
        <v>150</v>
      </c>
      <c r="M10" s="6">
        <v>80</v>
      </c>
      <c r="N10" s="1376">
        <f t="shared" si="3"/>
        <v>53.333333333333336</v>
      </c>
      <c r="O10" s="56">
        <v>150</v>
      </c>
      <c r="P10" s="6">
        <v>108</v>
      </c>
      <c r="Q10" s="1024">
        <f t="shared" si="4"/>
        <v>72</v>
      </c>
      <c r="R10" s="56">
        <v>0</v>
      </c>
    </row>
    <row r="11" spans="1:18" ht="12.75">
      <c r="A11" s="59">
        <v>6</v>
      </c>
      <c r="B11" s="354" t="s">
        <v>567</v>
      </c>
      <c r="C11" s="250">
        <v>47</v>
      </c>
      <c r="D11" s="23">
        <v>41</v>
      </c>
      <c r="E11" s="996">
        <f t="shared" si="0"/>
        <v>87.2340425531915</v>
      </c>
      <c r="F11" s="250">
        <v>73</v>
      </c>
      <c r="G11" s="23">
        <v>55</v>
      </c>
      <c r="H11" s="1024">
        <f t="shared" si="1"/>
        <v>75.34246575342466</v>
      </c>
      <c r="I11" s="56">
        <v>47</v>
      </c>
      <c r="J11" s="6">
        <v>38</v>
      </c>
      <c r="K11" s="1376">
        <f t="shared" si="2"/>
        <v>80.85106382978722</v>
      </c>
      <c r="L11" s="56">
        <v>47</v>
      </c>
      <c r="M11" s="6">
        <v>25</v>
      </c>
      <c r="N11" s="1376">
        <f t="shared" si="3"/>
        <v>53.191489361702125</v>
      </c>
      <c r="O11" s="56">
        <v>47</v>
      </c>
      <c r="P11" s="6">
        <v>41</v>
      </c>
      <c r="Q11" s="1024">
        <f t="shared" si="4"/>
        <v>87.2340425531915</v>
      </c>
      <c r="R11" s="56">
        <v>0</v>
      </c>
    </row>
    <row r="12" spans="1:18" ht="12.75">
      <c r="A12" s="59">
        <v>7</v>
      </c>
      <c r="B12" s="354" t="s">
        <v>47</v>
      </c>
      <c r="C12" s="250">
        <v>27</v>
      </c>
      <c r="D12" s="23">
        <v>21</v>
      </c>
      <c r="E12" s="996">
        <f t="shared" si="0"/>
        <v>77.77777777777779</v>
      </c>
      <c r="F12" s="250">
        <v>35</v>
      </c>
      <c r="G12" s="23">
        <v>23</v>
      </c>
      <c r="H12" s="1024">
        <f t="shared" si="1"/>
        <v>65.71428571428571</v>
      </c>
      <c r="I12" s="56">
        <v>27</v>
      </c>
      <c r="J12" s="6">
        <v>22</v>
      </c>
      <c r="K12" s="1376">
        <f t="shared" si="2"/>
        <v>81.48148148148148</v>
      </c>
      <c r="L12" s="56">
        <v>27</v>
      </c>
      <c r="M12" s="6">
        <v>13</v>
      </c>
      <c r="N12" s="1376">
        <f t="shared" si="3"/>
        <v>48.148148148148145</v>
      </c>
      <c r="O12" s="56">
        <v>27</v>
      </c>
      <c r="P12" s="6">
        <v>9</v>
      </c>
      <c r="Q12" s="1024">
        <f t="shared" si="4"/>
        <v>33.33333333333333</v>
      </c>
      <c r="R12" s="56">
        <v>0</v>
      </c>
    </row>
    <row r="13" spans="1:18" ht="12.75">
      <c r="A13" s="59">
        <v>8</v>
      </c>
      <c r="B13" s="354" t="s">
        <v>187</v>
      </c>
      <c r="C13" s="250">
        <v>60</v>
      </c>
      <c r="D13" s="23">
        <v>57</v>
      </c>
      <c r="E13" s="996">
        <f t="shared" si="0"/>
        <v>95</v>
      </c>
      <c r="F13" s="250">
        <v>120</v>
      </c>
      <c r="G13" s="23">
        <v>95</v>
      </c>
      <c r="H13" s="1024">
        <f t="shared" si="1"/>
        <v>79.16666666666666</v>
      </c>
      <c r="I13" s="56">
        <v>60</v>
      </c>
      <c r="J13" s="6">
        <v>50</v>
      </c>
      <c r="K13" s="1376">
        <f t="shared" si="2"/>
        <v>83.33333333333334</v>
      </c>
      <c r="L13" s="56">
        <v>60</v>
      </c>
      <c r="M13" s="6">
        <v>52</v>
      </c>
      <c r="N13" s="1376">
        <f t="shared" si="3"/>
        <v>86.66666666666667</v>
      </c>
      <c r="O13" s="56">
        <v>60</v>
      </c>
      <c r="P13" s="6">
        <v>45</v>
      </c>
      <c r="Q13" s="1024">
        <f t="shared" si="4"/>
        <v>75</v>
      </c>
      <c r="R13" s="56">
        <v>0</v>
      </c>
    </row>
    <row r="14" spans="1:18" ht="12.75">
      <c r="A14" s="59">
        <v>9</v>
      </c>
      <c r="B14" s="354" t="s">
        <v>45</v>
      </c>
      <c r="C14" s="250">
        <v>84</v>
      </c>
      <c r="D14" s="23">
        <v>56</v>
      </c>
      <c r="E14" s="996">
        <f t="shared" si="0"/>
        <v>66.66666666666666</v>
      </c>
      <c r="F14" s="250">
        <v>72</v>
      </c>
      <c r="G14" s="23">
        <v>70</v>
      </c>
      <c r="H14" s="1024">
        <f t="shared" si="1"/>
        <v>97.22222222222221</v>
      </c>
      <c r="I14" s="56">
        <v>84</v>
      </c>
      <c r="J14" s="6">
        <v>69</v>
      </c>
      <c r="K14" s="1376">
        <f t="shared" si="2"/>
        <v>82.14285714285714</v>
      </c>
      <c r="L14" s="56">
        <v>84</v>
      </c>
      <c r="M14" s="6">
        <v>71</v>
      </c>
      <c r="N14" s="1376">
        <f t="shared" si="3"/>
        <v>84.52380952380952</v>
      </c>
      <c r="O14" s="56">
        <v>84</v>
      </c>
      <c r="P14" s="6">
        <v>70</v>
      </c>
      <c r="Q14" s="1024">
        <f t="shared" si="4"/>
        <v>83.33333333333334</v>
      </c>
      <c r="R14" s="56">
        <v>0</v>
      </c>
    </row>
    <row r="15" spans="1:18" ht="12.75">
      <c r="A15" s="59">
        <v>10</v>
      </c>
      <c r="B15" s="354" t="s">
        <v>599</v>
      </c>
      <c r="C15" s="250">
        <v>11</v>
      </c>
      <c r="D15" s="23">
        <v>11</v>
      </c>
      <c r="E15" s="996">
        <f t="shared" si="0"/>
        <v>100</v>
      </c>
      <c r="F15" s="250">
        <v>16</v>
      </c>
      <c r="G15" s="23">
        <v>16</v>
      </c>
      <c r="H15" s="1024">
        <f t="shared" si="1"/>
        <v>100</v>
      </c>
      <c r="I15" s="56">
        <v>8</v>
      </c>
      <c r="J15" s="6">
        <v>8</v>
      </c>
      <c r="K15" s="1376">
        <f t="shared" si="2"/>
        <v>100</v>
      </c>
      <c r="L15" s="56">
        <v>11</v>
      </c>
      <c r="M15" s="6">
        <v>11</v>
      </c>
      <c r="N15" s="1376">
        <f t="shared" si="3"/>
        <v>100</v>
      </c>
      <c r="O15" s="56">
        <v>8</v>
      </c>
      <c r="P15" s="6">
        <v>8</v>
      </c>
      <c r="Q15" s="1024">
        <f t="shared" si="4"/>
        <v>100</v>
      </c>
      <c r="R15" s="56">
        <v>0</v>
      </c>
    </row>
    <row r="16" spans="1:18" ht="12.75">
      <c r="A16" s="59">
        <v>11</v>
      </c>
      <c r="B16" s="354" t="s">
        <v>188</v>
      </c>
      <c r="C16" s="250">
        <v>7</v>
      </c>
      <c r="D16" s="23">
        <v>7</v>
      </c>
      <c r="E16" s="996">
        <f t="shared" si="0"/>
        <v>100</v>
      </c>
      <c r="F16" s="250">
        <v>12</v>
      </c>
      <c r="G16" s="23">
        <v>4</v>
      </c>
      <c r="H16" s="1024">
        <f t="shared" si="1"/>
        <v>33.33333333333333</v>
      </c>
      <c r="I16" s="56">
        <v>7</v>
      </c>
      <c r="J16" s="6">
        <v>7</v>
      </c>
      <c r="K16" s="1376">
        <f t="shared" si="2"/>
        <v>100</v>
      </c>
      <c r="L16" s="56">
        <v>7</v>
      </c>
      <c r="M16" s="6">
        <v>2</v>
      </c>
      <c r="N16" s="1376">
        <f t="shared" si="3"/>
        <v>28.57142857142857</v>
      </c>
      <c r="O16" s="56">
        <v>7</v>
      </c>
      <c r="P16" s="6">
        <v>7</v>
      </c>
      <c r="Q16" s="1024">
        <f t="shared" si="4"/>
        <v>100</v>
      </c>
      <c r="R16" s="56">
        <v>0</v>
      </c>
    </row>
    <row r="17" spans="1:18" ht="12.75">
      <c r="A17" s="59">
        <v>12</v>
      </c>
      <c r="B17" s="354" t="s">
        <v>598</v>
      </c>
      <c r="C17" s="250">
        <v>0</v>
      </c>
      <c r="D17" s="23">
        <v>0</v>
      </c>
      <c r="E17" s="996">
        <v>0</v>
      </c>
      <c r="F17" s="250">
        <v>0</v>
      </c>
      <c r="G17" s="23">
        <v>0</v>
      </c>
      <c r="H17" s="1024">
        <v>0</v>
      </c>
      <c r="I17" s="56">
        <v>0</v>
      </c>
      <c r="J17" s="6">
        <v>0</v>
      </c>
      <c r="K17" s="1376">
        <v>0</v>
      </c>
      <c r="L17" s="56">
        <v>0</v>
      </c>
      <c r="M17" s="6">
        <v>0</v>
      </c>
      <c r="N17" s="1374">
        <v>0</v>
      </c>
      <c r="O17" s="56">
        <v>0</v>
      </c>
      <c r="P17" s="6">
        <v>0</v>
      </c>
      <c r="Q17" s="1024">
        <v>0</v>
      </c>
      <c r="R17" s="56">
        <v>0</v>
      </c>
    </row>
    <row r="18" spans="1:18" ht="13.5" thickBot="1">
      <c r="A18" s="439">
        <v>13</v>
      </c>
      <c r="B18" s="197" t="s">
        <v>196</v>
      </c>
      <c r="C18" s="252">
        <v>204</v>
      </c>
      <c r="D18" s="147">
        <v>86</v>
      </c>
      <c r="E18" s="1068">
        <f t="shared" si="0"/>
        <v>42.15686274509804</v>
      </c>
      <c r="F18" s="252">
        <v>227</v>
      </c>
      <c r="G18" s="147">
        <v>225</v>
      </c>
      <c r="H18" s="1025">
        <f t="shared" si="1"/>
        <v>99.11894273127754</v>
      </c>
      <c r="I18" s="229">
        <v>204</v>
      </c>
      <c r="J18" s="53">
        <v>139</v>
      </c>
      <c r="K18" s="1377">
        <f t="shared" si="2"/>
        <v>68.13725490196079</v>
      </c>
      <c r="L18" s="229">
        <v>204</v>
      </c>
      <c r="M18" s="53">
        <v>116</v>
      </c>
      <c r="N18" s="1377">
        <f>+M18/L18*100</f>
        <v>56.86274509803921</v>
      </c>
      <c r="O18" s="229">
        <v>204</v>
      </c>
      <c r="P18" s="53">
        <v>137</v>
      </c>
      <c r="Q18" s="1025">
        <f t="shared" si="4"/>
        <v>67.15686274509804</v>
      </c>
      <c r="R18" s="229">
        <v>0</v>
      </c>
    </row>
    <row r="19" spans="1:18" ht="12.75" customHeight="1" thickBot="1">
      <c r="A19" s="1694" t="s">
        <v>51</v>
      </c>
      <c r="B19" s="1695"/>
      <c r="C19" s="610">
        <f>SUM(C6:C18)</f>
        <v>1085</v>
      </c>
      <c r="D19" s="611">
        <f>SUM(D6:D18)</f>
        <v>781</v>
      </c>
      <c r="E19" s="1069">
        <f>+D19/C19*100</f>
        <v>71.9815668202765</v>
      </c>
      <c r="F19" s="610">
        <f>SUM(F6:F18)</f>
        <v>1220</v>
      </c>
      <c r="G19" s="611">
        <f>SUM(G6:G18)</f>
        <v>1015</v>
      </c>
      <c r="H19" s="1069">
        <f>+G19/F19*100</f>
        <v>83.19672131147541</v>
      </c>
      <c r="I19" s="610">
        <f>SUM(I6:I18)</f>
        <v>1082</v>
      </c>
      <c r="J19" s="611">
        <f>SUM(J6:J18)</f>
        <v>882</v>
      </c>
      <c r="K19" s="1378">
        <f>+J19/I19*100</f>
        <v>81.51571164510166</v>
      </c>
      <c r="L19" s="610">
        <f>SUM(L6:L18)</f>
        <v>1085</v>
      </c>
      <c r="M19" s="611">
        <f>SUM(M6:M18)</f>
        <v>758</v>
      </c>
      <c r="N19" s="1378">
        <f>+M19/L19*100</f>
        <v>69.86175115207374</v>
      </c>
      <c r="O19" s="610">
        <f>SUM(O6:O18)</f>
        <v>1082</v>
      </c>
      <c r="P19" s="611">
        <f>SUM(P6:P18)</f>
        <v>877</v>
      </c>
      <c r="Q19" s="1069">
        <f>+P19/O19*100</f>
        <v>81.05360443622921</v>
      </c>
      <c r="R19" s="610">
        <f>SUM(R6:R18)</f>
        <v>25</v>
      </c>
    </row>
    <row r="20" spans="3:18" ht="12.75">
      <c r="C20" s="49"/>
      <c r="D20" s="49"/>
      <c r="F20" s="49"/>
      <c r="G20" s="49"/>
      <c r="O20" s="49"/>
      <c r="P20" s="49"/>
      <c r="R20" s="49"/>
    </row>
  </sheetData>
  <sheetProtection/>
  <mergeCells count="10">
    <mergeCell ref="A1:R3"/>
    <mergeCell ref="A19:B19"/>
    <mergeCell ref="O4:Q4"/>
    <mergeCell ref="A4:A5"/>
    <mergeCell ref="B4:B5"/>
    <mergeCell ref="C4:E4"/>
    <mergeCell ref="F4:H4"/>
    <mergeCell ref="I4:K4"/>
    <mergeCell ref="R4:R5"/>
    <mergeCell ref="L4:N4"/>
  </mergeCells>
  <printOptions horizontalCentered="1" verticalCentered="1"/>
  <pageMargins left="1.315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2">
      <selection activeCell="C35" sqref="C35"/>
    </sheetView>
  </sheetViews>
  <sheetFormatPr defaultColWidth="9.140625" defaultRowHeight="12.75"/>
  <cols>
    <col min="1" max="1" width="27.28125" style="0" customWidth="1"/>
    <col min="2" max="4" width="12.28125" style="0" customWidth="1"/>
    <col min="5" max="6" width="9.8515625" style="0" customWidth="1"/>
    <col min="7" max="7" width="10.421875" style="0" customWidth="1"/>
  </cols>
  <sheetData>
    <row r="1" spans="1:9" ht="24.75" customHeight="1" hidden="1">
      <c r="A1" s="1504" t="s">
        <v>568</v>
      </c>
      <c r="B1" s="1504"/>
      <c r="C1" s="1504"/>
      <c r="D1" s="1504"/>
      <c r="E1" s="1504"/>
      <c r="F1" s="1504"/>
      <c r="G1" s="1504"/>
      <c r="H1" s="13"/>
      <c r="I1" s="13"/>
    </row>
    <row r="2" spans="1:9" ht="21" customHeight="1">
      <c r="A2" s="1506" t="s">
        <v>746</v>
      </c>
      <c r="B2" s="1507"/>
      <c r="C2" s="1507"/>
      <c r="D2" s="1507"/>
      <c r="E2" s="1507"/>
      <c r="F2" s="1507"/>
      <c r="G2" s="1508"/>
      <c r="H2" s="13"/>
      <c r="I2" s="13"/>
    </row>
    <row r="3" spans="1:9" ht="12.75">
      <c r="A3" s="1505" t="s">
        <v>6</v>
      </c>
      <c r="B3" s="1505" t="s">
        <v>0</v>
      </c>
      <c r="C3" s="1505"/>
      <c r="D3" s="1505" t="s">
        <v>1</v>
      </c>
      <c r="E3" s="1505"/>
      <c r="F3" s="1505" t="s">
        <v>2</v>
      </c>
      <c r="G3" s="1505"/>
      <c r="H3" s="13"/>
      <c r="I3" s="13"/>
    </row>
    <row r="4" spans="1:9" ht="12.75">
      <c r="A4" s="1505"/>
      <c r="B4" s="145">
        <v>2020</v>
      </c>
      <c r="C4" s="145">
        <v>2021</v>
      </c>
      <c r="D4" s="145">
        <v>2020</v>
      </c>
      <c r="E4" s="145">
        <v>2021</v>
      </c>
      <c r="F4" s="145">
        <v>2020</v>
      </c>
      <c r="G4" s="145">
        <v>2021</v>
      </c>
      <c r="H4" s="13"/>
      <c r="I4" s="13"/>
    </row>
    <row r="5" spans="1:9" ht="12.75">
      <c r="A5" s="6" t="s">
        <v>808</v>
      </c>
      <c r="B5" s="1298">
        <v>91.68883920840089</v>
      </c>
      <c r="C5" s="1298">
        <v>90.84457175963179</v>
      </c>
      <c r="D5" s="1298">
        <v>90.83411274551484</v>
      </c>
      <c r="E5" s="1298">
        <v>90.62355556533797</v>
      </c>
      <c r="F5" s="1299">
        <v>94.12978813816548</v>
      </c>
      <c r="G5" s="1299">
        <v>91.44567494762047</v>
      </c>
      <c r="H5" s="13"/>
      <c r="I5" s="13"/>
    </row>
    <row r="6" spans="1:9" ht="12.75">
      <c r="A6" s="6" t="s">
        <v>804</v>
      </c>
      <c r="B6" s="1298">
        <v>84.90801132168349</v>
      </c>
      <c r="C6" s="1298">
        <v>82.32051141093503</v>
      </c>
      <c r="D6" s="1298">
        <v>84.07815422988983</v>
      </c>
      <c r="E6" s="1298">
        <v>81.46209618602256</v>
      </c>
      <c r="F6" s="1299">
        <v>87.27068292105574</v>
      </c>
      <c r="G6" s="1299">
        <v>84.66772244706434</v>
      </c>
      <c r="H6" s="13"/>
      <c r="I6" s="13"/>
    </row>
    <row r="7" spans="1:9" ht="12.75">
      <c r="A7" s="6" t="s">
        <v>579</v>
      </c>
      <c r="B7" s="1298">
        <v>67.34934708010496</v>
      </c>
      <c r="C7" s="1298">
        <v>90.04212020108999</v>
      </c>
      <c r="D7" s="1299">
        <v>66.63731471581022</v>
      </c>
      <c r="E7" s="1299">
        <v>88.90504372043495</v>
      </c>
      <c r="F7" s="1299">
        <v>69.38225787142343</v>
      </c>
      <c r="G7" s="1299">
        <v>93.23221877513501</v>
      </c>
      <c r="H7" s="13"/>
      <c r="I7" s="13"/>
    </row>
    <row r="8" spans="1:9" ht="12.75">
      <c r="A8" s="6" t="s">
        <v>580</v>
      </c>
      <c r="B8" s="1298">
        <v>80.03982647037905</v>
      </c>
      <c r="C8" s="1298">
        <v>75.42559281689716</v>
      </c>
      <c r="D8" s="1299">
        <v>76.88213072843133</v>
      </c>
      <c r="E8" s="1299">
        <v>72.04965133637349</v>
      </c>
      <c r="F8" s="1299">
        <v>89.29070482365435</v>
      </c>
      <c r="G8" s="1299">
        <v>84.8715454597471</v>
      </c>
      <c r="H8" s="13"/>
      <c r="I8" s="13"/>
    </row>
    <row r="9" spans="1:9" ht="12.75">
      <c r="A9" s="6" t="s">
        <v>795</v>
      </c>
      <c r="B9" s="1298">
        <v>82.03057039890642</v>
      </c>
      <c r="C9" s="1298">
        <v>85.32187137360289</v>
      </c>
      <c r="D9" s="1298">
        <v>80.50596798892408</v>
      </c>
      <c r="E9" s="1298">
        <v>84.63929836119574</v>
      </c>
      <c r="F9" s="1298">
        <v>86.38132295719845</v>
      </c>
      <c r="G9" s="1298">
        <v>87.28132387706856</v>
      </c>
      <c r="H9" s="13"/>
      <c r="I9" s="13"/>
    </row>
    <row r="10" spans="1:9" ht="12.75">
      <c r="A10" s="6" t="s">
        <v>582</v>
      </c>
      <c r="B10" s="1298">
        <v>78.13500843222502</v>
      </c>
      <c r="C10" s="1298">
        <v>74.79510410717869</v>
      </c>
      <c r="D10" s="1298">
        <v>77.30466789359211</v>
      </c>
      <c r="E10" s="1298">
        <v>75.76634984578587</v>
      </c>
      <c r="F10" s="1298">
        <v>80.49592674079801</v>
      </c>
      <c r="G10" s="1298">
        <v>72.09248014946287</v>
      </c>
      <c r="H10" s="13"/>
      <c r="I10" s="13"/>
    </row>
    <row r="11" spans="1:9" ht="12.75">
      <c r="A11" s="6" t="s">
        <v>583</v>
      </c>
      <c r="B11" s="1298">
        <v>84.09830423628058</v>
      </c>
      <c r="C11" s="1298">
        <v>85.83533075830904</v>
      </c>
      <c r="D11" s="1299">
        <v>83.06441367043578</v>
      </c>
      <c r="E11" s="1299">
        <v>85.23350232884053</v>
      </c>
      <c r="F11" s="1298">
        <v>87.02239789196311</v>
      </c>
      <c r="G11" s="1298">
        <v>87.55521526591671</v>
      </c>
      <c r="H11" s="13"/>
      <c r="I11" s="13"/>
    </row>
    <row r="12" spans="1:10" ht="12" customHeight="1">
      <c r="A12" s="77" t="s">
        <v>656</v>
      </c>
      <c r="B12" s="1298">
        <v>86.67433224047112</v>
      </c>
      <c r="C12" s="1298">
        <v>89.1</v>
      </c>
      <c r="D12" s="1299">
        <v>85.5840217504967</v>
      </c>
      <c r="E12" s="1299">
        <v>88.47313210883807</v>
      </c>
      <c r="F12" s="1298">
        <v>89.82589771490751</v>
      </c>
      <c r="G12" s="1298">
        <v>90.61949054653779</v>
      </c>
      <c r="H12" s="18"/>
      <c r="I12" s="18"/>
      <c r="J12" s="3"/>
    </row>
    <row r="13" spans="1:9" ht="12.75">
      <c r="A13" s="6" t="s">
        <v>675</v>
      </c>
      <c r="B13" s="1298">
        <v>88.43575680870013</v>
      </c>
      <c r="C13" s="1298">
        <v>89.12607977947657</v>
      </c>
      <c r="D13" s="1298">
        <v>86.95487216238433</v>
      </c>
      <c r="E13" s="1298">
        <v>88.66371952553945</v>
      </c>
      <c r="F13" s="1298">
        <v>92.67939115728436</v>
      </c>
      <c r="G13" s="1298">
        <v>90.39094773394001</v>
      </c>
      <c r="H13" s="13"/>
      <c r="I13" s="13"/>
    </row>
    <row r="14" spans="1:7" ht="12.75">
      <c r="A14" s="71" t="s">
        <v>796</v>
      </c>
      <c r="B14" s="1298">
        <v>76.90792235894455</v>
      </c>
      <c r="C14" s="1298">
        <v>77.2</v>
      </c>
      <c r="D14" s="1298">
        <v>74.31389935712703</v>
      </c>
      <c r="E14" s="1298">
        <v>75.05355362786061</v>
      </c>
      <c r="F14" s="1298">
        <v>83.86655566127497</v>
      </c>
      <c r="G14" s="1298">
        <v>83</v>
      </c>
    </row>
  </sheetData>
  <sheetProtection/>
  <mergeCells count="6">
    <mergeCell ref="A1:G1"/>
    <mergeCell ref="A3:A4"/>
    <mergeCell ref="B3:C3"/>
    <mergeCell ref="D3:E3"/>
    <mergeCell ref="F3:G3"/>
    <mergeCell ref="A2:G2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5.421875" style="0" customWidth="1"/>
    <col min="2" max="2" width="16.00390625" style="0" customWidth="1"/>
    <col min="3" max="3" width="18.00390625" style="0" customWidth="1"/>
    <col min="4" max="4" width="9.8515625" style="0" customWidth="1"/>
    <col min="5" max="5" width="7.28125" style="0" customWidth="1"/>
    <col min="6" max="6" width="7.421875" style="0" customWidth="1"/>
    <col min="7" max="7" width="12.140625" style="0" customWidth="1"/>
    <col min="8" max="8" width="7.421875" style="0" customWidth="1"/>
  </cols>
  <sheetData>
    <row r="1" spans="1:8" ht="12.75" customHeight="1">
      <c r="A1" s="1578" t="s">
        <v>760</v>
      </c>
      <c r="B1" s="1578"/>
      <c r="C1" s="1578"/>
      <c r="D1" s="1578"/>
      <c r="E1" s="1578"/>
      <c r="F1" s="1578"/>
      <c r="G1" s="1578"/>
      <c r="H1" s="1578"/>
    </row>
    <row r="2" spans="1:8" ht="21" customHeight="1">
      <c r="A2" s="1578"/>
      <c r="B2" s="1578"/>
      <c r="C2" s="1578"/>
      <c r="D2" s="1578"/>
      <c r="E2" s="1578"/>
      <c r="F2" s="1578"/>
      <c r="G2" s="1578"/>
      <c r="H2" s="1578"/>
    </row>
    <row r="3" spans="1:8" ht="8.25" customHeight="1" thickBot="1">
      <c r="A3" s="1704"/>
      <c r="B3" s="1704"/>
      <c r="C3" s="1704"/>
      <c r="D3" s="1704"/>
      <c r="E3" s="1704"/>
      <c r="F3" s="1704"/>
      <c r="G3" s="1704"/>
      <c r="H3" s="1704"/>
    </row>
    <row r="4" spans="1:8" ht="12.75" customHeight="1" thickBot="1">
      <c r="A4" s="1611" t="s">
        <v>597</v>
      </c>
      <c r="B4" s="1615" t="s">
        <v>15</v>
      </c>
      <c r="C4" s="1602" t="s">
        <v>158</v>
      </c>
      <c r="D4" s="1708" t="s">
        <v>627</v>
      </c>
      <c r="E4" s="1709"/>
      <c r="F4" s="1709"/>
      <c r="G4" s="1709"/>
      <c r="H4" s="1710"/>
    </row>
    <row r="5" spans="1:8" ht="15.75" customHeight="1">
      <c r="A5" s="1712"/>
      <c r="B5" s="1711"/>
      <c r="C5" s="1603"/>
      <c r="D5" s="1675" t="s">
        <v>42</v>
      </c>
      <c r="E5" s="1717" t="s">
        <v>43</v>
      </c>
      <c r="F5" s="1715" t="s">
        <v>5</v>
      </c>
      <c r="G5" s="1607" t="s">
        <v>601</v>
      </c>
      <c r="H5" s="1706" t="s">
        <v>5</v>
      </c>
    </row>
    <row r="6" spans="1:8" ht="9" customHeight="1" thickBot="1">
      <c r="A6" s="1612"/>
      <c r="B6" s="1616"/>
      <c r="C6" s="1604"/>
      <c r="D6" s="1676"/>
      <c r="E6" s="1497"/>
      <c r="F6" s="1716"/>
      <c r="G6" s="1705"/>
      <c r="H6" s="1707"/>
    </row>
    <row r="7" spans="1:8" ht="15" customHeight="1">
      <c r="A7" s="1597">
        <v>1</v>
      </c>
      <c r="B7" s="1713" t="s">
        <v>54</v>
      </c>
      <c r="C7" s="1388" t="s">
        <v>783</v>
      </c>
      <c r="D7" s="883">
        <v>2415</v>
      </c>
      <c r="E7" s="746">
        <v>1652</v>
      </c>
      <c r="F7" s="249">
        <f>E7/D7*100</f>
        <v>68.40579710144927</v>
      </c>
      <c r="G7" s="733">
        <v>1642</v>
      </c>
      <c r="H7" s="1070">
        <f aca="true" t="shared" si="0" ref="H7:H12">+G7/D7*100</f>
        <v>67.99171842650104</v>
      </c>
    </row>
    <row r="8" spans="1:8" ht="13.5" customHeight="1">
      <c r="A8" s="1580"/>
      <c r="B8" s="1714"/>
      <c r="C8" s="350" t="s">
        <v>206</v>
      </c>
      <c r="D8" s="733">
        <v>600</v>
      </c>
      <c r="E8" s="161">
        <v>558</v>
      </c>
      <c r="F8" s="251">
        <f>E8/D8*100</f>
        <v>93</v>
      </c>
      <c r="G8" s="733">
        <v>516</v>
      </c>
      <c r="H8" s="1071">
        <f t="shared" si="0"/>
        <v>86</v>
      </c>
    </row>
    <row r="9" spans="1:8" ht="12.75">
      <c r="A9" s="1580"/>
      <c r="B9" s="1714"/>
      <c r="C9" s="1383" t="s">
        <v>85</v>
      </c>
      <c r="D9" s="286">
        <f>SUM(D7:D8)</f>
        <v>3015</v>
      </c>
      <c r="E9" s="151">
        <f>SUM(E7:E8)</f>
        <v>2210</v>
      </c>
      <c r="F9" s="381">
        <f>+E9/D9*100</f>
        <v>73.30016583747927</v>
      </c>
      <c r="G9" s="286">
        <f>SUM(G7:G8)</f>
        <v>2158</v>
      </c>
      <c r="H9" s="1071">
        <f t="shared" si="0"/>
        <v>71.575456053068</v>
      </c>
    </row>
    <row r="10" spans="1:8" ht="12.75">
      <c r="A10" s="1580">
        <v>2</v>
      </c>
      <c r="B10" s="1714" t="s">
        <v>55</v>
      </c>
      <c r="C10" s="1384" t="s">
        <v>212</v>
      </c>
      <c r="D10" s="733">
        <v>115</v>
      </c>
      <c r="E10" s="161">
        <v>111</v>
      </c>
      <c r="F10" s="251">
        <f>E10/D10*100</f>
        <v>96.52173913043478</v>
      </c>
      <c r="G10" s="733">
        <v>89</v>
      </c>
      <c r="H10" s="1071">
        <f t="shared" si="0"/>
        <v>77.39130434782608</v>
      </c>
    </row>
    <row r="11" spans="1:8" ht="12.75">
      <c r="A11" s="1580"/>
      <c r="B11" s="1714"/>
      <c r="C11" s="1385" t="s">
        <v>351</v>
      </c>
      <c r="D11" s="734">
        <v>997</v>
      </c>
      <c r="E11" s="224">
        <v>881</v>
      </c>
      <c r="F11" s="251">
        <f>E11/D11*100</f>
        <v>88.36509528585758</v>
      </c>
      <c r="G11" s="734">
        <v>390</v>
      </c>
      <c r="H11" s="1071">
        <f t="shared" si="0"/>
        <v>39.1173520561685</v>
      </c>
    </row>
    <row r="12" spans="1:8" ht="12.75">
      <c r="A12" s="1580"/>
      <c r="B12" s="1714"/>
      <c r="C12" s="373" t="s">
        <v>85</v>
      </c>
      <c r="D12" s="211">
        <f>SUM(D10:D11)</f>
        <v>1112</v>
      </c>
      <c r="E12" s="23">
        <f>SUM(E10:E11)</f>
        <v>992</v>
      </c>
      <c r="F12" s="251">
        <f>E12/D12*100</f>
        <v>89.20863309352518</v>
      </c>
      <c r="G12" s="211">
        <f>SUM(G10:G11)</f>
        <v>479</v>
      </c>
      <c r="H12" s="1071">
        <f t="shared" si="0"/>
        <v>43.07553956834532</v>
      </c>
    </row>
    <row r="13" spans="1:8" ht="12.75">
      <c r="A13" s="1580">
        <v>3</v>
      </c>
      <c r="B13" s="1714" t="s">
        <v>56</v>
      </c>
      <c r="C13" s="1385" t="s">
        <v>217</v>
      </c>
      <c r="D13" s="358">
        <v>204</v>
      </c>
      <c r="E13" s="283">
        <v>174</v>
      </c>
      <c r="F13" s="251">
        <f>E13/D13*100</f>
        <v>85.29411764705883</v>
      </c>
      <c r="G13" s="358">
        <v>174</v>
      </c>
      <c r="H13" s="1071">
        <f aca="true" t="shared" si="1" ref="H13:H70">+G13/D13*100</f>
        <v>85.29411764705883</v>
      </c>
    </row>
    <row r="14" spans="1:8" ht="12.75">
      <c r="A14" s="1580"/>
      <c r="B14" s="1714"/>
      <c r="C14" s="1385" t="s">
        <v>218</v>
      </c>
      <c r="D14" s="358">
        <v>708</v>
      </c>
      <c r="E14" s="283">
        <v>662</v>
      </c>
      <c r="F14" s="251">
        <f>E14/D14*100</f>
        <v>93.50282485875707</v>
      </c>
      <c r="G14" s="358">
        <v>336</v>
      </c>
      <c r="H14" s="1071">
        <f t="shared" si="1"/>
        <v>47.45762711864407</v>
      </c>
    </row>
    <row r="15" spans="1:8" ht="12.75">
      <c r="A15" s="1580"/>
      <c r="B15" s="1714"/>
      <c r="C15" s="373" t="s">
        <v>85</v>
      </c>
      <c r="D15" s="700">
        <f>SUM(D13:D14)</f>
        <v>912</v>
      </c>
      <c r="E15" s="6">
        <f>SUM(E13:E14)</f>
        <v>836</v>
      </c>
      <c r="F15" s="360">
        <f aca="true" t="shared" si="2" ref="F15:F78">+E15/D15*100</f>
        <v>91.66666666666666</v>
      </c>
      <c r="G15" s="700">
        <f>SUM(G13:G14)</f>
        <v>510</v>
      </c>
      <c r="H15" s="1071">
        <f t="shared" si="1"/>
        <v>55.92105263157895</v>
      </c>
    </row>
    <row r="16" spans="1:8" ht="12.75">
      <c r="A16" s="1580">
        <v>4</v>
      </c>
      <c r="B16" s="1721" t="s">
        <v>790</v>
      </c>
      <c r="C16" s="350" t="s">
        <v>227</v>
      </c>
      <c r="D16" s="211">
        <v>75</v>
      </c>
      <c r="E16" s="23">
        <v>60</v>
      </c>
      <c r="F16" s="251">
        <f>E16/D16*100</f>
        <v>80</v>
      </c>
      <c r="G16" s="211">
        <v>40</v>
      </c>
      <c r="H16" s="1071">
        <f t="shared" si="1"/>
        <v>53.333333333333336</v>
      </c>
    </row>
    <row r="17" spans="1:8" ht="12.75" customHeight="1">
      <c r="A17" s="1580"/>
      <c r="B17" s="1680"/>
      <c r="C17" s="350" t="s">
        <v>193</v>
      </c>
      <c r="D17" s="700">
        <v>930</v>
      </c>
      <c r="E17" s="6">
        <v>769</v>
      </c>
      <c r="F17" s="251">
        <f>E17/D17*100</f>
        <v>82.68817204301075</v>
      </c>
      <c r="G17" s="700">
        <v>749</v>
      </c>
      <c r="H17" s="1071">
        <f t="shared" si="1"/>
        <v>80.53763440860216</v>
      </c>
    </row>
    <row r="18" spans="1:8" ht="12.75">
      <c r="A18" s="1580"/>
      <c r="B18" s="1722"/>
      <c r="C18" s="373" t="s">
        <v>85</v>
      </c>
      <c r="D18" s="211">
        <f>SUM(D16:D17)</f>
        <v>1005</v>
      </c>
      <c r="E18" s="211">
        <f>SUM(E16:E17)</f>
        <v>829</v>
      </c>
      <c r="F18" s="251">
        <v>82.68817204301075</v>
      </c>
      <c r="G18" s="211">
        <f>SUM(G16:G17)</f>
        <v>789</v>
      </c>
      <c r="H18" s="1071">
        <f t="shared" si="1"/>
        <v>78.50746268656717</v>
      </c>
    </row>
    <row r="19" spans="1:8" ht="12.75" hidden="1">
      <c r="A19" s="1718">
        <v>5</v>
      </c>
      <c r="B19" s="1719" t="s">
        <v>58</v>
      </c>
      <c r="C19" s="350" t="s">
        <v>229</v>
      </c>
      <c r="D19" s="700"/>
      <c r="E19" s="6"/>
      <c r="F19" s="251" t="e">
        <f aca="true" t="shared" si="3" ref="F19:F26">E19/D19*100</f>
        <v>#DIV/0!</v>
      </c>
      <c r="G19" s="6"/>
      <c r="H19" s="1071" t="e">
        <f t="shared" si="1"/>
        <v>#DIV/0!</v>
      </c>
    </row>
    <row r="20" spans="1:8" ht="12.75" hidden="1">
      <c r="A20" s="1590"/>
      <c r="B20" s="1494"/>
      <c r="C20" s="350" t="s">
        <v>226</v>
      </c>
      <c r="D20" s="700"/>
      <c r="E20" s="6"/>
      <c r="F20" s="251" t="e">
        <f t="shared" si="3"/>
        <v>#DIV/0!</v>
      </c>
      <c r="G20" s="6"/>
      <c r="H20" s="1071" t="e">
        <f t="shared" si="1"/>
        <v>#DIV/0!</v>
      </c>
    </row>
    <row r="21" spans="1:8" ht="12.75" hidden="1">
      <c r="A21" s="1601"/>
      <c r="B21" s="1720"/>
      <c r="C21" s="373" t="s">
        <v>85</v>
      </c>
      <c r="D21" s="211">
        <f>SUM(D19:D20)</f>
        <v>0</v>
      </c>
      <c r="E21" s="23">
        <f>SUM(E19:E20)</f>
        <v>0</v>
      </c>
      <c r="F21" s="251" t="e">
        <f t="shared" si="3"/>
        <v>#DIV/0!</v>
      </c>
      <c r="G21" s="211">
        <f>SUM(G19:G20)</f>
        <v>0</v>
      </c>
      <c r="H21" s="1071" t="e">
        <f t="shared" si="1"/>
        <v>#DIV/0!</v>
      </c>
    </row>
    <row r="22" spans="1:8" ht="12.75">
      <c r="A22" s="1580">
        <v>5</v>
      </c>
      <c r="B22" s="1714" t="s">
        <v>148</v>
      </c>
      <c r="C22" s="815" t="s">
        <v>159</v>
      </c>
      <c r="D22" s="733">
        <v>1760</v>
      </c>
      <c r="E22" s="161">
        <v>1480</v>
      </c>
      <c r="F22" s="251">
        <f t="shared" si="3"/>
        <v>84.0909090909091</v>
      </c>
      <c r="G22" s="161">
        <v>811</v>
      </c>
      <c r="H22" s="1071">
        <f t="shared" si="1"/>
        <v>46.07954545454545</v>
      </c>
    </row>
    <row r="23" spans="1:8" ht="12.75">
      <c r="A23" s="1580"/>
      <c r="B23" s="1714"/>
      <c r="C23" s="815" t="s">
        <v>232</v>
      </c>
      <c r="D23" s="733">
        <v>81</v>
      </c>
      <c r="E23" s="161">
        <v>81</v>
      </c>
      <c r="F23" s="251">
        <f t="shared" si="3"/>
        <v>100</v>
      </c>
      <c r="G23" s="161">
        <v>54</v>
      </c>
      <c r="H23" s="1071">
        <f t="shared" si="1"/>
        <v>66.66666666666666</v>
      </c>
    </row>
    <row r="24" spans="1:8" ht="12.75">
      <c r="A24" s="1580"/>
      <c r="B24" s="1714"/>
      <c r="C24" s="373" t="s">
        <v>85</v>
      </c>
      <c r="D24" s="211">
        <f>SUM(D22:D23)</f>
        <v>1841</v>
      </c>
      <c r="E24" s="23">
        <f>SUM(E22:E23)</f>
        <v>1561</v>
      </c>
      <c r="F24" s="360">
        <f t="shared" si="2"/>
        <v>84.79087452471484</v>
      </c>
      <c r="G24" s="211">
        <f>SUM(G22:G23)</f>
        <v>865</v>
      </c>
      <c r="H24" s="1071">
        <f t="shared" si="1"/>
        <v>46.985334057577404</v>
      </c>
    </row>
    <row r="25" spans="1:8" ht="12.75">
      <c r="A25" s="1580">
        <v>6</v>
      </c>
      <c r="B25" s="1714" t="s">
        <v>60</v>
      </c>
      <c r="C25" s="1385" t="s">
        <v>195</v>
      </c>
      <c r="D25" s="407">
        <v>510</v>
      </c>
      <c r="E25" s="150">
        <v>160</v>
      </c>
      <c r="F25" s="251">
        <f t="shared" si="3"/>
        <v>31.372549019607842</v>
      </c>
      <c r="G25" s="407">
        <v>76</v>
      </c>
      <c r="H25" s="1071">
        <f t="shared" si="1"/>
        <v>14.901960784313726</v>
      </c>
    </row>
    <row r="26" spans="1:8" ht="12.75">
      <c r="A26" s="1580"/>
      <c r="B26" s="1714"/>
      <c r="C26" s="1385" t="s">
        <v>160</v>
      </c>
      <c r="D26" s="211">
        <v>26</v>
      </c>
      <c r="E26" s="23">
        <v>26</v>
      </c>
      <c r="F26" s="251">
        <f t="shared" si="3"/>
        <v>100</v>
      </c>
      <c r="G26" s="211">
        <v>19</v>
      </c>
      <c r="H26" s="1071">
        <f t="shared" si="1"/>
        <v>73.07692307692307</v>
      </c>
    </row>
    <row r="27" spans="1:8" ht="12.75">
      <c r="A27" s="1580"/>
      <c r="B27" s="1714"/>
      <c r="C27" s="373" t="s">
        <v>85</v>
      </c>
      <c r="D27" s="739">
        <f>SUM(D25:D26)</f>
        <v>536</v>
      </c>
      <c r="E27" s="17">
        <f>SUM(E25:E26)</f>
        <v>186</v>
      </c>
      <c r="F27" s="360">
        <f t="shared" si="2"/>
        <v>34.701492537313435</v>
      </c>
      <c r="G27" s="739">
        <f>SUM(G25:G26)</f>
        <v>95</v>
      </c>
      <c r="H27" s="1071">
        <f t="shared" si="1"/>
        <v>17.723880597014926</v>
      </c>
    </row>
    <row r="28" spans="1:8" ht="12.75" customHeight="1">
      <c r="A28" s="1580">
        <v>7</v>
      </c>
      <c r="B28" s="1723" t="s">
        <v>178</v>
      </c>
      <c r="C28" s="1385" t="s">
        <v>161</v>
      </c>
      <c r="D28" s="884">
        <v>313</v>
      </c>
      <c r="E28" s="750">
        <v>293</v>
      </c>
      <c r="F28" s="251">
        <f>E28/D28*100</f>
        <v>93.61022364217251</v>
      </c>
      <c r="G28" s="750">
        <v>293</v>
      </c>
      <c r="H28" s="1071">
        <f t="shared" si="1"/>
        <v>93.61022364217251</v>
      </c>
    </row>
    <row r="29" spans="1:8" ht="10.5" customHeight="1">
      <c r="A29" s="1580"/>
      <c r="B29" s="1723"/>
      <c r="C29" s="1385" t="s">
        <v>244</v>
      </c>
      <c r="D29" s="885">
        <v>153</v>
      </c>
      <c r="E29" s="797">
        <v>149</v>
      </c>
      <c r="F29" s="251">
        <f>E29/D29*100</f>
        <v>97.38562091503267</v>
      </c>
      <c r="G29" s="797">
        <v>114</v>
      </c>
      <c r="H29" s="1071">
        <f t="shared" si="1"/>
        <v>74.50980392156863</v>
      </c>
    </row>
    <row r="30" spans="1:8" ht="12.75">
      <c r="A30" s="1580"/>
      <c r="B30" s="1723"/>
      <c r="C30" s="373" t="s">
        <v>85</v>
      </c>
      <c r="D30" s="211">
        <f>SUM(D28:D29)</f>
        <v>466</v>
      </c>
      <c r="E30" s="23">
        <f>SUM(E28:E29)</f>
        <v>442</v>
      </c>
      <c r="F30" s="367">
        <f t="shared" si="2"/>
        <v>94.84978540772532</v>
      </c>
      <c r="G30" s="211">
        <f>SUM(G28:G29)</f>
        <v>407</v>
      </c>
      <c r="H30" s="1071">
        <f t="shared" si="1"/>
        <v>87.33905579399142</v>
      </c>
    </row>
    <row r="31" spans="1:8" ht="12.75">
      <c r="A31" s="1580">
        <v>8</v>
      </c>
      <c r="B31" s="1714" t="s">
        <v>63</v>
      </c>
      <c r="C31" s="350" t="s">
        <v>163</v>
      </c>
      <c r="D31" s="733">
        <v>608</v>
      </c>
      <c r="E31" s="161">
        <v>587</v>
      </c>
      <c r="F31" s="360">
        <f t="shared" si="2"/>
        <v>96.54605263157895</v>
      </c>
      <c r="G31" s="161">
        <v>443</v>
      </c>
      <c r="H31" s="1071">
        <f t="shared" si="1"/>
        <v>72.86184210526315</v>
      </c>
    </row>
    <row r="32" spans="1:8" ht="12.75">
      <c r="A32" s="1580"/>
      <c r="B32" s="1714"/>
      <c r="C32" s="350" t="s">
        <v>162</v>
      </c>
      <c r="D32" s="733">
        <v>320</v>
      </c>
      <c r="E32" s="161">
        <v>318</v>
      </c>
      <c r="F32" s="360">
        <f t="shared" si="2"/>
        <v>99.375</v>
      </c>
      <c r="G32" s="161">
        <v>299</v>
      </c>
      <c r="H32" s="1071">
        <f t="shared" si="1"/>
        <v>93.4375</v>
      </c>
    </row>
    <row r="33" spans="1:8" ht="12.75">
      <c r="A33" s="1580"/>
      <c r="B33" s="1714"/>
      <c r="C33" s="373" t="s">
        <v>85</v>
      </c>
      <c r="D33" s="211">
        <f>SUM(D31:D32)</f>
        <v>928</v>
      </c>
      <c r="E33" s="23">
        <f>SUM(E31:E32)</f>
        <v>905</v>
      </c>
      <c r="F33" s="367">
        <f t="shared" si="2"/>
        <v>97.52155172413794</v>
      </c>
      <c r="G33" s="211">
        <f>SUM(G31:G32)</f>
        <v>742</v>
      </c>
      <c r="H33" s="1071">
        <f t="shared" si="1"/>
        <v>79.95689655172413</v>
      </c>
    </row>
    <row r="34" spans="1:8" ht="12.75">
      <c r="A34" s="1580">
        <v>9</v>
      </c>
      <c r="B34" s="1714" t="s">
        <v>64</v>
      </c>
      <c r="C34" s="350" t="s">
        <v>164</v>
      </c>
      <c r="D34" s="733">
        <v>950</v>
      </c>
      <c r="E34" s="161">
        <v>738</v>
      </c>
      <c r="F34" s="360">
        <f t="shared" si="2"/>
        <v>77.6842105263158</v>
      </c>
      <c r="G34" s="161">
        <v>722</v>
      </c>
      <c r="H34" s="1071">
        <f t="shared" si="1"/>
        <v>76</v>
      </c>
    </row>
    <row r="35" spans="1:8" ht="12.75">
      <c r="A35" s="1580"/>
      <c r="B35" s="1714"/>
      <c r="C35" s="350" t="s">
        <v>165</v>
      </c>
      <c r="D35" s="733">
        <v>127</v>
      </c>
      <c r="E35" s="161">
        <v>127</v>
      </c>
      <c r="F35" s="360">
        <f t="shared" si="2"/>
        <v>100</v>
      </c>
      <c r="G35" s="161">
        <v>126</v>
      </c>
      <c r="H35" s="1071">
        <f t="shared" si="1"/>
        <v>99.21259842519686</v>
      </c>
    </row>
    <row r="36" spans="1:8" ht="12.75">
      <c r="A36" s="1580"/>
      <c r="B36" s="1714"/>
      <c r="C36" s="373" t="s">
        <v>85</v>
      </c>
      <c r="D36" s="700">
        <f>SUM(D34:D35)</f>
        <v>1077</v>
      </c>
      <c r="E36" s="6">
        <f>SUM(E34:E35)</f>
        <v>865</v>
      </c>
      <c r="F36" s="367">
        <f t="shared" si="2"/>
        <v>80.31569173630456</v>
      </c>
      <c r="G36" s="700">
        <f>SUM(G34:G35)</f>
        <v>848</v>
      </c>
      <c r="H36" s="1071">
        <f t="shared" si="1"/>
        <v>78.7372330547818</v>
      </c>
    </row>
    <row r="37" spans="1:8" ht="12.75">
      <c r="A37" s="1580">
        <v>10</v>
      </c>
      <c r="B37" s="1714" t="s">
        <v>65</v>
      </c>
      <c r="C37" s="815" t="s">
        <v>260</v>
      </c>
      <c r="D37" s="733">
        <v>1593</v>
      </c>
      <c r="E37" s="161">
        <v>779</v>
      </c>
      <c r="F37" s="360">
        <f t="shared" si="2"/>
        <v>48.901443816698055</v>
      </c>
      <c r="G37" s="161">
        <v>451</v>
      </c>
      <c r="H37" s="1071">
        <f t="shared" si="1"/>
        <v>28.311362209667294</v>
      </c>
    </row>
    <row r="38" spans="1:8" ht="12.75">
      <c r="A38" s="1580"/>
      <c r="B38" s="1714"/>
      <c r="C38" s="815" t="s">
        <v>702</v>
      </c>
      <c r="D38" s="886">
        <v>460</v>
      </c>
      <c r="E38" s="769">
        <v>370</v>
      </c>
      <c r="F38" s="360">
        <f t="shared" si="2"/>
        <v>80.43478260869566</v>
      </c>
      <c r="G38" s="733">
        <v>370</v>
      </c>
      <c r="H38" s="1071">
        <f t="shared" si="1"/>
        <v>80.43478260869566</v>
      </c>
    </row>
    <row r="39" spans="1:8" ht="11.25" customHeight="1">
      <c r="A39" s="1580"/>
      <c r="B39" s="1714"/>
      <c r="C39" s="373" t="s">
        <v>85</v>
      </c>
      <c r="D39" s="700">
        <f>SUM(D37:D38)</f>
        <v>2053</v>
      </c>
      <c r="E39" s="6">
        <f>SUM(E37:E38)</f>
        <v>1149</v>
      </c>
      <c r="F39" s="360">
        <f t="shared" si="2"/>
        <v>55.96687773989284</v>
      </c>
      <c r="G39" s="700">
        <f>SUM(G37:G38)</f>
        <v>821</v>
      </c>
      <c r="H39" s="1071">
        <f t="shared" si="1"/>
        <v>39.99025815879202</v>
      </c>
    </row>
    <row r="40" spans="1:8" ht="14.25" customHeight="1">
      <c r="A40" s="1580">
        <v>11</v>
      </c>
      <c r="B40" s="1714" t="s">
        <v>40</v>
      </c>
      <c r="C40" s="1385" t="s">
        <v>265</v>
      </c>
      <c r="D40" s="733">
        <v>953</v>
      </c>
      <c r="E40" s="161">
        <v>471</v>
      </c>
      <c r="F40" s="360">
        <f t="shared" si="2"/>
        <v>49.422875131164744</v>
      </c>
      <c r="G40" s="161">
        <v>315</v>
      </c>
      <c r="H40" s="1071">
        <f t="shared" si="1"/>
        <v>33.05351521511018</v>
      </c>
    </row>
    <row r="41" spans="1:8" ht="14.25" customHeight="1">
      <c r="A41" s="1580"/>
      <c r="B41" s="1714"/>
      <c r="C41" s="1385" t="s">
        <v>266</v>
      </c>
      <c r="D41" s="733">
        <v>230</v>
      </c>
      <c r="E41" s="161">
        <v>230</v>
      </c>
      <c r="F41" s="360">
        <f t="shared" si="2"/>
        <v>100</v>
      </c>
      <c r="G41" s="161">
        <v>230</v>
      </c>
      <c r="H41" s="1071">
        <f t="shared" si="1"/>
        <v>100</v>
      </c>
    </row>
    <row r="42" spans="1:8" ht="12.75">
      <c r="A42" s="1580"/>
      <c r="B42" s="1714"/>
      <c r="C42" s="373" t="s">
        <v>85</v>
      </c>
      <c r="D42" s="739">
        <f>SUM(D40:D41)</f>
        <v>1183</v>
      </c>
      <c r="E42" s="17">
        <f>SUM(E40:E41)</f>
        <v>701</v>
      </c>
      <c r="F42" s="360">
        <f t="shared" si="2"/>
        <v>59.25612848689772</v>
      </c>
      <c r="G42" s="739">
        <f>SUM(G40:G41)</f>
        <v>545</v>
      </c>
      <c r="H42" s="1071">
        <f t="shared" si="1"/>
        <v>46.069315300084526</v>
      </c>
    </row>
    <row r="43" spans="1:8" ht="12.75">
      <c r="A43" s="1580">
        <v>12</v>
      </c>
      <c r="B43" s="1714" t="s">
        <v>66</v>
      </c>
      <c r="C43" s="1386" t="s">
        <v>184</v>
      </c>
      <c r="D43" s="740">
        <v>22</v>
      </c>
      <c r="E43" s="160">
        <v>20</v>
      </c>
      <c r="F43" s="360">
        <f t="shared" si="2"/>
        <v>90.9090909090909</v>
      </c>
      <c r="G43" s="160">
        <v>16</v>
      </c>
      <c r="H43" s="1071">
        <f t="shared" si="1"/>
        <v>72.72727272727273</v>
      </c>
    </row>
    <row r="44" spans="1:8" ht="12.75">
      <c r="A44" s="1580"/>
      <c r="B44" s="1714"/>
      <c r="C44" s="1386" t="s">
        <v>166</v>
      </c>
      <c r="D44" s="740">
        <v>2490</v>
      </c>
      <c r="E44" s="160">
        <v>1653</v>
      </c>
      <c r="F44" s="360">
        <f t="shared" si="2"/>
        <v>66.38554216867469</v>
      </c>
      <c r="G44" s="160">
        <v>404</v>
      </c>
      <c r="H44" s="1071">
        <f t="shared" si="1"/>
        <v>16.224899598393574</v>
      </c>
    </row>
    <row r="45" spans="1:8" ht="12.75">
      <c r="A45" s="1580"/>
      <c r="B45" s="1714"/>
      <c r="C45" s="373" t="s">
        <v>85</v>
      </c>
      <c r="D45" s="211">
        <f>SUM(D43:D44)</f>
        <v>2512</v>
      </c>
      <c r="E45" s="23">
        <f>SUM(E43:E44)</f>
        <v>1673</v>
      </c>
      <c r="F45" s="360">
        <f>+E45/D45*100</f>
        <v>66.60031847133759</v>
      </c>
      <c r="G45" s="211">
        <f>SUM(G43:G44)</f>
        <v>420</v>
      </c>
      <c r="H45" s="1071">
        <f t="shared" si="1"/>
        <v>16.719745222929934</v>
      </c>
    </row>
    <row r="46" spans="1:8" ht="12.75" customHeight="1">
      <c r="A46" s="1580">
        <v>13</v>
      </c>
      <c r="B46" s="1714" t="s">
        <v>33</v>
      </c>
      <c r="C46" s="350" t="s">
        <v>185</v>
      </c>
      <c r="D46" s="740">
        <v>71</v>
      </c>
      <c r="E46" s="160">
        <v>58</v>
      </c>
      <c r="F46" s="360">
        <f t="shared" si="2"/>
        <v>81.69014084507043</v>
      </c>
      <c r="G46" s="160">
        <v>16</v>
      </c>
      <c r="H46" s="1071">
        <f t="shared" si="1"/>
        <v>22.535211267605636</v>
      </c>
    </row>
    <row r="47" spans="1:8" ht="12" customHeight="1">
      <c r="A47" s="1580"/>
      <c r="B47" s="1714"/>
      <c r="C47" s="350" t="s">
        <v>167</v>
      </c>
      <c r="D47" s="740">
        <v>380</v>
      </c>
      <c r="E47" s="160">
        <v>289</v>
      </c>
      <c r="F47" s="360">
        <f t="shared" si="2"/>
        <v>76.05263157894737</v>
      </c>
      <c r="G47" s="160">
        <v>104</v>
      </c>
      <c r="H47" s="1071">
        <f t="shared" si="1"/>
        <v>27.368421052631582</v>
      </c>
    </row>
    <row r="48" spans="1:8" ht="12" customHeight="1">
      <c r="A48" s="1580"/>
      <c r="B48" s="1714"/>
      <c r="C48" s="373" t="s">
        <v>85</v>
      </c>
      <c r="D48" s="211">
        <f>SUM(D46:D47)</f>
        <v>451</v>
      </c>
      <c r="E48" s="23">
        <f>SUM(E46:E47)</f>
        <v>347</v>
      </c>
      <c r="F48" s="360">
        <f t="shared" si="2"/>
        <v>76.94013303769401</v>
      </c>
      <c r="G48" s="211">
        <f>SUM(G46:G47)</f>
        <v>120</v>
      </c>
      <c r="H48" s="1071">
        <f t="shared" si="1"/>
        <v>26.607538802660752</v>
      </c>
    </row>
    <row r="49" spans="1:8" ht="11.25" customHeight="1">
      <c r="A49" s="1580">
        <v>14</v>
      </c>
      <c r="B49" s="1714" t="s">
        <v>67</v>
      </c>
      <c r="C49" s="1389" t="s">
        <v>168</v>
      </c>
      <c r="D49" s="211">
        <v>395</v>
      </c>
      <c r="E49" s="23">
        <v>234</v>
      </c>
      <c r="F49" s="360">
        <f t="shared" si="2"/>
        <v>59.24050632911393</v>
      </c>
      <c r="G49" s="211">
        <v>202</v>
      </c>
      <c r="H49" s="1071">
        <f t="shared" si="1"/>
        <v>51.13924050632911</v>
      </c>
    </row>
    <row r="50" spans="1:8" ht="12" customHeight="1">
      <c r="A50" s="1580"/>
      <c r="B50" s="1714"/>
      <c r="C50" s="1390" t="s">
        <v>281</v>
      </c>
      <c r="D50" s="740">
        <v>80</v>
      </c>
      <c r="E50" s="160">
        <v>80</v>
      </c>
      <c r="F50" s="360">
        <f t="shared" si="2"/>
        <v>100</v>
      </c>
      <c r="G50" s="740">
        <v>50</v>
      </c>
      <c r="H50" s="1071">
        <f t="shared" si="1"/>
        <v>62.5</v>
      </c>
    </row>
    <row r="51" spans="1:8" ht="12.75">
      <c r="A51" s="1580"/>
      <c r="B51" s="1714"/>
      <c r="C51" s="373" t="s">
        <v>85</v>
      </c>
      <c r="D51" s="211">
        <f>SUM(D49:D50)</f>
        <v>475</v>
      </c>
      <c r="E51" s="23">
        <f>SUM(E49:E50)</f>
        <v>314</v>
      </c>
      <c r="F51" s="360">
        <f t="shared" si="2"/>
        <v>66.10526315789474</v>
      </c>
      <c r="G51" s="211">
        <f>SUM(G49:G50)</f>
        <v>252</v>
      </c>
      <c r="H51" s="1071">
        <f>+G51/D51*100</f>
        <v>53.05263157894737</v>
      </c>
    </row>
    <row r="52" spans="1:8" ht="12.75">
      <c r="A52" s="1580">
        <v>15</v>
      </c>
      <c r="B52" s="1714" t="s">
        <v>68</v>
      </c>
      <c r="C52" s="350" t="s">
        <v>169</v>
      </c>
      <c r="D52" s="741">
        <v>1159</v>
      </c>
      <c r="E52" s="210">
        <v>1033</v>
      </c>
      <c r="F52" s="360">
        <f t="shared" si="2"/>
        <v>89.12855910267471</v>
      </c>
      <c r="G52" s="741">
        <v>784</v>
      </c>
      <c r="H52" s="1071">
        <f t="shared" si="1"/>
        <v>67.64452113891286</v>
      </c>
    </row>
    <row r="53" spans="1:8" ht="12.75">
      <c r="A53" s="1580"/>
      <c r="B53" s="1714"/>
      <c r="C53" s="350" t="s">
        <v>170</v>
      </c>
      <c r="D53" s="407">
        <v>55</v>
      </c>
      <c r="E53" s="23">
        <v>45</v>
      </c>
      <c r="F53" s="360">
        <f t="shared" si="2"/>
        <v>81.81818181818183</v>
      </c>
      <c r="G53" s="741">
        <v>22</v>
      </c>
      <c r="H53" s="1071">
        <f t="shared" si="1"/>
        <v>40</v>
      </c>
    </row>
    <row r="54" spans="1:8" ht="12.75">
      <c r="A54" s="1580"/>
      <c r="B54" s="1714"/>
      <c r="C54" s="373" t="s">
        <v>85</v>
      </c>
      <c r="D54" s="211">
        <f>SUM(D52:D53)</f>
        <v>1214</v>
      </c>
      <c r="E54" s="23">
        <f>SUM(E52:E53)</f>
        <v>1078</v>
      </c>
      <c r="F54" s="360">
        <f t="shared" si="2"/>
        <v>88.79736408566721</v>
      </c>
      <c r="G54" s="211">
        <f>SUM(G52:G53)</f>
        <v>806</v>
      </c>
      <c r="H54" s="1071">
        <f t="shared" si="1"/>
        <v>66.39209225700165</v>
      </c>
    </row>
    <row r="55" spans="1:8" ht="12.75">
      <c r="A55" s="1580">
        <v>16</v>
      </c>
      <c r="B55" s="1714" t="s">
        <v>69</v>
      </c>
      <c r="C55" s="350" t="s">
        <v>289</v>
      </c>
      <c r="D55" s="700">
        <v>152</v>
      </c>
      <c r="E55" s="6">
        <v>114</v>
      </c>
      <c r="F55" s="360">
        <f t="shared" si="2"/>
        <v>75</v>
      </c>
      <c r="G55" s="700">
        <v>49</v>
      </c>
      <c r="H55" s="1071">
        <f t="shared" si="1"/>
        <v>32.23684210526316</v>
      </c>
    </row>
    <row r="56" spans="1:8" ht="12.75">
      <c r="A56" s="1580"/>
      <c r="B56" s="1714"/>
      <c r="C56" s="350" t="s">
        <v>290</v>
      </c>
      <c r="D56" s="700">
        <v>735</v>
      </c>
      <c r="E56" s="6">
        <v>448</v>
      </c>
      <c r="F56" s="360">
        <f t="shared" si="2"/>
        <v>60.952380952380956</v>
      </c>
      <c r="G56" s="700">
        <v>136</v>
      </c>
      <c r="H56" s="1071">
        <f t="shared" si="1"/>
        <v>18.503401360544217</v>
      </c>
    </row>
    <row r="57" spans="1:8" ht="12.75">
      <c r="A57" s="1580"/>
      <c r="B57" s="1714"/>
      <c r="C57" s="373" t="s">
        <v>85</v>
      </c>
      <c r="D57" s="700">
        <f>SUM(D55:D56)</f>
        <v>887</v>
      </c>
      <c r="E57" s="6">
        <f>SUM(E55:E56)</f>
        <v>562</v>
      </c>
      <c r="F57" s="360">
        <f t="shared" si="2"/>
        <v>63.35963923337091</v>
      </c>
      <c r="G57" s="700">
        <f>SUM(G55:G56)</f>
        <v>185</v>
      </c>
      <c r="H57" s="1071">
        <f t="shared" si="1"/>
        <v>20.856820744081173</v>
      </c>
    </row>
    <row r="58" spans="1:8" ht="12.75">
      <c r="A58" s="1580">
        <v>17</v>
      </c>
      <c r="B58" s="1714" t="s">
        <v>149</v>
      </c>
      <c r="C58" s="350" t="s">
        <v>171</v>
      </c>
      <c r="D58" s="700">
        <v>1300</v>
      </c>
      <c r="E58" s="6">
        <v>1172</v>
      </c>
      <c r="F58" s="360">
        <f t="shared" si="2"/>
        <v>90.15384615384615</v>
      </c>
      <c r="G58" s="700">
        <v>986</v>
      </c>
      <c r="H58" s="1071">
        <f t="shared" si="1"/>
        <v>75.84615384615384</v>
      </c>
    </row>
    <row r="59" spans="1:8" ht="12.75">
      <c r="A59" s="1580"/>
      <c r="B59" s="1714"/>
      <c r="C59" s="350" t="s">
        <v>296</v>
      </c>
      <c r="D59" s="700">
        <v>221</v>
      </c>
      <c r="E59" s="6">
        <v>206</v>
      </c>
      <c r="F59" s="360">
        <f t="shared" si="2"/>
        <v>93.21266968325791</v>
      </c>
      <c r="G59" s="700">
        <v>171</v>
      </c>
      <c r="H59" s="1071">
        <f t="shared" si="1"/>
        <v>77.37556561085974</v>
      </c>
    </row>
    <row r="60" spans="1:8" ht="12.75">
      <c r="A60" s="1580"/>
      <c r="B60" s="1714"/>
      <c r="C60" s="373" t="s">
        <v>85</v>
      </c>
      <c r="D60" s="739">
        <f>SUM(D58:D59)</f>
        <v>1521</v>
      </c>
      <c r="E60" s="17">
        <f>SUM(E58:E59)</f>
        <v>1378</v>
      </c>
      <c r="F60" s="367">
        <f t="shared" si="2"/>
        <v>90.5982905982906</v>
      </c>
      <c r="G60" s="739">
        <f>SUM(G58:G59)</f>
        <v>1157</v>
      </c>
      <c r="H60" s="1071">
        <f t="shared" si="1"/>
        <v>76.06837606837607</v>
      </c>
    </row>
    <row r="61" spans="1:8" ht="12.75">
      <c r="A61" s="1580">
        <v>18</v>
      </c>
      <c r="B61" s="1714" t="s">
        <v>150</v>
      </c>
      <c r="C61" s="350" t="s">
        <v>172</v>
      </c>
      <c r="D61" s="700">
        <v>979</v>
      </c>
      <c r="E61" s="6">
        <v>835</v>
      </c>
      <c r="F61" s="360">
        <f t="shared" si="2"/>
        <v>85.29111338100103</v>
      </c>
      <c r="G61" s="700">
        <v>747</v>
      </c>
      <c r="H61" s="1071">
        <f t="shared" si="1"/>
        <v>76.30234933605719</v>
      </c>
    </row>
    <row r="62" spans="1:8" ht="12.75">
      <c r="A62" s="1580"/>
      <c r="B62" s="1714"/>
      <c r="C62" s="1387" t="s">
        <v>728</v>
      </c>
      <c r="D62" s="700">
        <v>92</v>
      </c>
      <c r="E62" s="6">
        <v>88</v>
      </c>
      <c r="F62" s="360">
        <f t="shared" si="2"/>
        <v>95.65217391304348</v>
      </c>
      <c r="G62" s="700">
        <v>49</v>
      </c>
      <c r="H62" s="1071">
        <f t="shared" si="1"/>
        <v>53.2608695652174</v>
      </c>
    </row>
    <row r="63" spans="1:8" ht="12.75">
      <c r="A63" s="1580"/>
      <c r="B63" s="1714"/>
      <c r="C63" s="373" t="s">
        <v>85</v>
      </c>
      <c r="D63" s="739">
        <f>SUM(D61:D62)</f>
        <v>1071</v>
      </c>
      <c r="E63" s="17">
        <f>SUM(E61:E62)</f>
        <v>923</v>
      </c>
      <c r="F63" s="360">
        <f t="shared" si="2"/>
        <v>86.1811391223156</v>
      </c>
      <c r="G63" s="739">
        <f>SUM(G61:G62)</f>
        <v>796</v>
      </c>
      <c r="H63" s="1071">
        <f t="shared" si="1"/>
        <v>74.32306255835668</v>
      </c>
    </row>
    <row r="64" spans="1:8" ht="12.75">
      <c r="A64" s="1580">
        <v>19</v>
      </c>
      <c r="B64" s="1714" t="s">
        <v>151</v>
      </c>
      <c r="C64" s="350" t="s">
        <v>174</v>
      </c>
      <c r="D64" s="211">
        <v>401</v>
      </c>
      <c r="E64" s="23">
        <v>390</v>
      </c>
      <c r="F64" s="360">
        <f t="shared" si="2"/>
        <v>97.2568578553616</v>
      </c>
      <c r="G64" s="211">
        <v>360</v>
      </c>
      <c r="H64" s="1071">
        <f t="shared" si="1"/>
        <v>89.77556109725685</v>
      </c>
    </row>
    <row r="65" spans="1:8" ht="12.75">
      <c r="A65" s="1580"/>
      <c r="B65" s="1714"/>
      <c r="C65" s="350" t="s">
        <v>175</v>
      </c>
      <c r="D65" s="211">
        <v>69</v>
      </c>
      <c r="E65" s="23">
        <v>66</v>
      </c>
      <c r="F65" s="360">
        <f t="shared" si="2"/>
        <v>95.65217391304348</v>
      </c>
      <c r="G65" s="211">
        <v>59</v>
      </c>
      <c r="H65" s="1071">
        <f t="shared" si="1"/>
        <v>85.5072463768116</v>
      </c>
    </row>
    <row r="66" spans="1:8" ht="12.75">
      <c r="A66" s="1580"/>
      <c r="B66" s="1714"/>
      <c r="C66" s="373" t="s">
        <v>85</v>
      </c>
      <c r="D66" s="739">
        <f>SUM(D64:D65)</f>
        <v>470</v>
      </c>
      <c r="E66" s="17">
        <f>SUM(E64:E65)</f>
        <v>456</v>
      </c>
      <c r="F66" s="360">
        <f t="shared" si="2"/>
        <v>97.02127659574468</v>
      </c>
      <c r="G66" s="739">
        <f>SUM(G64:G65)</f>
        <v>419</v>
      </c>
      <c r="H66" s="1071">
        <f t="shared" si="1"/>
        <v>89.14893617021276</v>
      </c>
    </row>
    <row r="67" spans="1:8" ht="12.75">
      <c r="A67" s="1580">
        <v>20</v>
      </c>
      <c r="B67" s="1714" t="s">
        <v>152</v>
      </c>
      <c r="C67" s="350" t="s">
        <v>180</v>
      </c>
      <c r="D67" s="358">
        <v>854</v>
      </c>
      <c r="E67" s="76">
        <v>790</v>
      </c>
      <c r="F67" s="360">
        <f t="shared" si="2"/>
        <v>92.50585480093677</v>
      </c>
      <c r="G67" s="358">
        <v>586</v>
      </c>
      <c r="H67" s="1071">
        <f>+G67/D67*100</f>
        <v>68.61826697892272</v>
      </c>
    </row>
    <row r="68" spans="1:8" ht="12.75">
      <c r="A68" s="1580"/>
      <c r="B68" s="1714"/>
      <c r="C68" s="1141" t="s">
        <v>308</v>
      </c>
      <c r="D68" s="358">
        <v>351</v>
      </c>
      <c r="E68" s="76">
        <v>333</v>
      </c>
      <c r="F68" s="360">
        <f t="shared" si="2"/>
        <v>94.87179487179486</v>
      </c>
      <c r="G68" s="358">
        <v>285</v>
      </c>
      <c r="H68" s="1071">
        <f>+G68/D68*100</f>
        <v>81.19658119658119</v>
      </c>
    </row>
    <row r="69" spans="1:8" ht="12.75">
      <c r="A69" s="1580"/>
      <c r="B69" s="1714"/>
      <c r="C69" s="373" t="s">
        <v>85</v>
      </c>
      <c r="D69" s="286">
        <f>SUM(D67:D68)</f>
        <v>1205</v>
      </c>
      <c r="E69" s="151">
        <f>SUM(E67:E68)</f>
        <v>1123</v>
      </c>
      <c r="F69" s="381">
        <f t="shared" si="2"/>
        <v>93.19502074688796</v>
      </c>
      <c r="G69" s="286">
        <f>SUM(G67:G68)</f>
        <v>871</v>
      </c>
      <c r="H69" s="1071">
        <f t="shared" si="1"/>
        <v>72.28215767634855</v>
      </c>
    </row>
    <row r="70" spans="1:8" ht="12.75">
      <c r="A70" s="1580">
        <v>21</v>
      </c>
      <c r="B70" s="1714" t="s">
        <v>153</v>
      </c>
      <c r="C70" s="350" t="s">
        <v>176</v>
      </c>
      <c r="D70" s="742">
        <v>550</v>
      </c>
      <c r="E70" s="71">
        <v>447</v>
      </c>
      <c r="F70" s="360">
        <f t="shared" si="2"/>
        <v>81.27272727272728</v>
      </c>
      <c r="G70" s="742">
        <v>253</v>
      </c>
      <c r="H70" s="1071">
        <f t="shared" si="1"/>
        <v>46</v>
      </c>
    </row>
    <row r="71" spans="1:8" ht="12.75">
      <c r="A71" s="1580"/>
      <c r="B71" s="1714"/>
      <c r="C71" s="350" t="s">
        <v>314</v>
      </c>
      <c r="D71" s="742">
        <v>240</v>
      </c>
      <c r="E71" s="71">
        <v>200</v>
      </c>
      <c r="F71" s="360">
        <f t="shared" si="2"/>
        <v>83.33333333333334</v>
      </c>
      <c r="G71" s="742">
        <v>101</v>
      </c>
      <c r="H71" s="1071">
        <f aca="true" t="shared" si="4" ref="H71:H81">+G71/D71*100</f>
        <v>42.083333333333336</v>
      </c>
    </row>
    <row r="72" spans="1:8" ht="12.75">
      <c r="A72" s="1580"/>
      <c r="B72" s="1714"/>
      <c r="C72" s="373" t="s">
        <v>85</v>
      </c>
      <c r="D72" s="211">
        <f>SUM(D70:D71)</f>
        <v>790</v>
      </c>
      <c r="E72" s="23">
        <f>SUM(E70:E71)</f>
        <v>647</v>
      </c>
      <c r="F72" s="360">
        <f>+E72/D72*100</f>
        <v>81.89873417721519</v>
      </c>
      <c r="G72" s="211">
        <f>SUM(G70:G71)</f>
        <v>354</v>
      </c>
      <c r="H72" s="1071">
        <f t="shared" si="4"/>
        <v>44.81012658227848</v>
      </c>
    </row>
    <row r="73" spans="1:8" ht="12.75">
      <c r="A73" s="1580">
        <v>22</v>
      </c>
      <c r="B73" s="1714" t="s">
        <v>154</v>
      </c>
      <c r="C73" s="350" t="s">
        <v>177</v>
      </c>
      <c r="D73" s="733">
        <v>4184</v>
      </c>
      <c r="E73" s="161">
        <v>2543</v>
      </c>
      <c r="F73" s="360">
        <f t="shared" si="2"/>
        <v>60.7791586998088</v>
      </c>
      <c r="G73" s="733">
        <v>1542</v>
      </c>
      <c r="H73" s="1071">
        <f t="shared" si="4"/>
        <v>36.8546845124283</v>
      </c>
    </row>
    <row r="74" spans="1:8" ht="12.75">
      <c r="A74" s="1580"/>
      <c r="B74" s="1714"/>
      <c r="C74" s="1391" t="s">
        <v>181</v>
      </c>
      <c r="D74" s="733">
        <v>143</v>
      </c>
      <c r="E74" s="161">
        <v>102</v>
      </c>
      <c r="F74" s="360">
        <f t="shared" si="2"/>
        <v>71.32867132867133</v>
      </c>
      <c r="G74" s="733">
        <v>79</v>
      </c>
      <c r="H74" s="1071">
        <f t="shared" si="4"/>
        <v>55.24475524475524</v>
      </c>
    </row>
    <row r="75" spans="1:8" ht="12.75">
      <c r="A75" s="1580"/>
      <c r="B75" s="1714"/>
      <c r="C75" s="350" t="s">
        <v>85</v>
      </c>
      <c r="D75" s="211">
        <f>SUM(D73:D74)</f>
        <v>4327</v>
      </c>
      <c r="E75" s="23">
        <f>SUM(E73:E74)</f>
        <v>2645</v>
      </c>
      <c r="F75" s="360">
        <f t="shared" si="2"/>
        <v>61.12780217240582</v>
      </c>
      <c r="G75" s="211">
        <f>SUM(G73:G74)</f>
        <v>1621</v>
      </c>
      <c r="H75" s="1071">
        <f t="shared" si="4"/>
        <v>37.4624451120869</v>
      </c>
    </row>
    <row r="76" spans="1:8" ht="12.75">
      <c r="A76" s="1580">
        <v>23</v>
      </c>
      <c r="B76" s="1714" t="s">
        <v>37</v>
      </c>
      <c r="C76" s="1385" t="s">
        <v>352</v>
      </c>
      <c r="D76" s="211">
        <v>660</v>
      </c>
      <c r="E76" s="160">
        <v>540</v>
      </c>
      <c r="F76" s="360">
        <f t="shared" si="2"/>
        <v>81.81818181818183</v>
      </c>
      <c r="G76" s="700">
        <v>521</v>
      </c>
      <c r="H76" s="1071">
        <f>+G76/D76*100</f>
        <v>78.93939393939394</v>
      </c>
    </row>
    <row r="77" spans="1:8" ht="11.25" customHeight="1">
      <c r="A77" s="1580"/>
      <c r="B77" s="1714"/>
      <c r="C77" s="1385" t="s">
        <v>326</v>
      </c>
      <c r="D77" s="733">
        <v>49</v>
      </c>
      <c r="E77" s="161">
        <v>32</v>
      </c>
      <c r="F77" s="360">
        <f t="shared" si="2"/>
        <v>65.3061224489796</v>
      </c>
      <c r="G77" s="700">
        <v>26</v>
      </c>
      <c r="H77" s="1071">
        <f t="shared" si="4"/>
        <v>53.06122448979592</v>
      </c>
    </row>
    <row r="78" spans="1:8" ht="13.5" thickBot="1">
      <c r="A78" s="1718"/>
      <c r="B78" s="1719"/>
      <c r="C78" s="1392" t="s">
        <v>85</v>
      </c>
      <c r="D78" s="287">
        <f>SUM(D76:D77)</f>
        <v>709</v>
      </c>
      <c r="E78" s="147">
        <f>SUM(E76:E77)</f>
        <v>572</v>
      </c>
      <c r="F78" s="1393">
        <f t="shared" si="2"/>
        <v>80.67700987306064</v>
      </c>
      <c r="G78" s="287">
        <f>SUM(G76:G77)</f>
        <v>547</v>
      </c>
      <c r="H78" s="1394">
        <f t="shared" si="4"/>
        <v>77.1509167842031</v>
      </c>
    </row>
    <row r="79" spans="1:8" ht="12.75">
      <c r="A79" s="1730" t="s">
        <v>1</v>
      </c>
      <c r="B79" s="1731"/>
      <c r="C79" s="1732"/>
      <c r="D79" s="1395">
        <f>SUM(D57,D54,D51,D48,D45,D42,D39,D36,D33,D30,D27,D24,D21,D18,D15,D12,D9)</f>
        <v>19667</v>
      </c>
      <c r="E79" s="1315">
        <f>SUM(E57,E54,E51,E48,E45,E42,E39,E36,E33,E30,E27,E24,E21,E18,E15,E12,E9)</f>
        <v>14650</v>
      </c>
      <c r="F79" s="1396">
        <f>+E79/D79*100</f>
        <v>74.49026287690039</v>
      </c>
      <c r="G79" s="1395">
        <f>SUM(G57,G54,G51,G48,G45,G42,G39,G36,G33,G30,G27,G24,G21,G18,G15,G12,G9)</f>
        <v>10042</v>
      </c>
      <c r="H79" s="1397">
        <f t="shared" si="4"/>
        <v>51.06015152285555</v>
      </c>
    </row>
    <row r="80" spans="1:8" ht="12.75">
      <c r="A80" s="1724" t="s">
        <v>2</v>
      </c>
      <c r="B80" s="1725"/>
      <c r="C80" s="1726"/>
      <c r="D80" s="743">
        <f>SUM(D78,D75,D72,D69,D66,D63,D60)</f>
        <v>10093</v>
      </c>
      <c r="E80" s="148">
        <f>SUM(E78,E75,E72,E69,E66,E63,E60)</f>
        <v>7744</v>
      </c>
      <c r="F80" s="498">
        <f>+E80/D80*100</f>
        <v>76.72644407014762</v>
      </c>
      <c r="G80" s="743">
        <f>SUM(G78,G75,G72,G69,G66,G63,G60)</f>
        <v>5765</v>
      </c>
      <c r="H80" s="1071">
        <f t="shared" si="4"/>
        <v>57.11879520459725</v>
      </c>
    </row>
    <row r="81" spans="1:8" ht="13.5" thickBot="1">
      <c r="A81" s="1727" t="s">
        <v>0</v>
      </c>
      <c r="B81" s="1728"/>
      <c r="C81" s="1729"/>
      <c r="D81" s="744">
        <f>SUM(D79,D80)</f>
        <v>29760</v>
      </c>
      <c r="E81" s="499">
        <f>SUM(E79,E80)</f>
        <v>22394</v>
      </c>
      <c r="F81" s="500">
        <f>+E81/D81*100</f>
        <v>75.2486559139785</v>
      </c>
      <c r="G81" s="744">
        <f>SUM(G79,G80)</f>
        <v>15807</v>
      </c>
      <c r="H81" s="1040">
        <f t="shared" si="4"/>
        <v>53.114919354838705</v>
      </c>
    </row>
    <row r="82" spans="1:8" ht="15.75">
      <c r="A82" s="46"/>
      <c r="B82" s="46"/>
      <c r="C82" s="46"/>
      <c r="D82" s="46"/>
      <c r="E82" s="46"/>
      <c r="F82" s="46"/>
      <c r="G82" s="46"/>
      <c r="H82" s="46"/>
    </row>
    <row r="83" spans="1:8" ht="15.75">
      <c r="A83" s="46"/>
      <c r="B83" s="46"/>
      <c r="C83" s="46"/>
      <c r="D83" s="46"/>
      <c r="E83" s="46"/>
      <c r="F83" s="46"/>
      <c r="G83" s="46"/>
      <c r="H83" s="46"/>
    </row>
    <row r="84" spans="1:8" ht="15.75">
      <c r="A84" s="46"/>
      <c r="B84" s="46"/>
      <c r="C84" s="46"/>
      <c r="D84" s="46"/>
      <c r="E84" s="46"/>
      <c r="F84" s="46"/>
      <c r="G84" s="46"/>
      <c r="H84" s="46"/>
    </row>
    <row r="85" spans="1:8" ht="15.75">
      <c r="A85" s="46"/>
      <c r="B85" s="46"/>
      <c r="C85" s="46"/>
      <c r="D85" s="46"/>
      <c r="E85" s="46"/>
      <c r="F85" s="46"/>
      <c r="G85" s="46"/>
      <c r="H85" s="46"/>
    </row>
    <row r="86" spans="1:8" ht="15.75">
      <c r="A86" s="46"/>
      <c r="B86" s="46"/>
      <c r="C86" s="46"/>
      <c r="D86" s="46"/>
      <c r="E86" s="46"/>
      <c r="F86" s="46"/>
      <c r="G86" s="46"/>
      <c r="H86" s="46"/>
    </row>
  </sheetData>
  <sheetProtection/>
  <mergeCells count="61">
    <mergeCell ref="A81:C81"/>
    <mergeCell ref="A73:A75"/>
    <mergeCell ref="B73:B75"/>
    <mergeCell ref="A76:A78"/>
    <mergeCell ref="B76:B78"/>
    <mergeCell ref="A79:C79"/>
    <mergeCell ref="A64:A66"/>
    <mergeCell ref="B64:B66"/>
    <mergeCell ref="A80:C80"/>
    <mergeCell ref="A70:A72"/>
    <mergeCell ref="B70:B72"/>
    <mergeCell ref="A67:A69"/>
    <mergeCell ref="B67:B69"/>
    <mergeCell ref="A43:A45"/>
    <mergeCell ref="B43:B45"/>
    <mergeCell ref="A49:A51"/>
    <mergeCell ref="B49:B51"/>
    <mergeCell ref="A52:A54"/>
    <mergeCell ref="B52:B54"/>
    <mergeCell ref="A46:A48"/>
    <mergeCell ref="B46:B48"/>
    <mergeCell ref="A37:A39"/>
    <mergeCell ref="B37:B39"/>
    <mergeCell ref="A40:A42"/>
    <mergeCell ref="B40:B42"/>
    <mergeCell ref="A61:A63"/>
    <mergeCell ref="B61:B63"/>
    <mergeCell ref="A58:A60"/>
    <mergeCell ref="B58:B60"/>
    <mergeCell ref="A55:A57"/>
    <mergeCell ref="B55:B57"/>
    <mergeCell ref="A34:A36"/>
    <mergeCell ref="B34:B36"/>
    <mergeCell ref="A25:A27"/>
    <mergeCell ref="B25:B27"/>
    <mergeCell ref="A28:A30"/>
    <mergeCell ref="B28:B30"/>
    <mergeCell ref="A31:A33"/>
    <mergeCell ref="B31:B33"/>
    <mergeCell ref="A13:A15"/>
    <mergeCell ref="B13:B15"/>
    <mergeCell ref="A16:A18"/>
    <mergeCell ref="A22:A24"/>
    <mergeCell ref="A19:A21"/>
    <mergeCell ref="B19:B21"/>
    <mergeCell ref="B22:B24"/>
    <mergeCell ref="B16:B18"/>
    <mergeCell ref="A7:A9"/>
    <mergeCell ref="B7:B9"/>
    <mergeCell ref="A10:A12"/>
    <mergeCell ref="F5:F6"/>
    <mergeCell ref="B10:B12"/>
    <mergeCell ref="E5:E6"/>
    <mergeCell ref="A1:H3"/>
    <mergeCell ref="D5:D6"/>
    <mergeCell ref="G5:G6"/>
    <mergeCell ref="H5:H6"/>
    <mergeCell ref="D4:H4"/>
    <mergeCell ref="C4:C6"/>
    <mergeCell ref="B4:B6"/>
    <mergeCell ref="A4:A6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5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SheetLayoutView="75" zoomScalePageLayoutView="0" workbookViewId="0" topLeftCell="A1">
      <selection activeCell="J36" sqref="J36"/>
    </sheetView>
  </sheetViews>
  <sheetFormatPr defaultColWidth="9.140625" defaultRowHeight="12.75"/>
  <cols>
    <col min="1" max="1" width="4.7109375" style="16" customWidth="1"/>
    <col min="2" max="2" width="15.7109375" style="0" customWidth="1"/>
    <col min="3" max="3" width="9.00390625" style="0" customWidth="1"/>
    <col min="4" max="4" width="8.421875" style="0" customWidth="1"/>
    <col min="5" max="5" width="7.7109375" style="0" customWidth="1"/>
    <col min="6" max="6" width="9.421875" style="0" customWidth="1"/>
    <col min="7" max="7" width="7.7109375" style="0" customWidth="1"/>
    <col min="8" max="8" width="9.421875" style="0" customWidth="1"/>
    <col min="9" max="9" width="7.57421875" style="0" customWidth="1"/>
    <col min="10" max="10" width="8.00390625" style="0" customWidth="1"/>
    <col min="11" max="11" width="7.57421875" style="0" customWidth="1"/>
    <col min="12" max="12" width="15.140625" style="0" customWidth="1"/>
    <col min="13" max="13" width="4.421875" style="0" customWidth="1"/>
  </cols>
  <sheetData>
    <row r="1" spans="1:12" ht="12.75" customHeight="1">
      <c r="A1" s="1734" t="s">
        <v>761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  <c r="L1" s="1736"/>
    </row>
    <row r="2" spans="1:12" ht="19.5" customHeight="1">
      <c r="A2" s="1737"/>
      <c r="B2" s="1504"/>
      <c r="C2" s="1504"/>
      <c r="D2" s="1504"/>
      <c r="E2" s="1504"/>
      <c r="F2" s="1504"/>
      <c r="G2" s="1504"/>
      <c r="H2" s="1504"/>
      <c r="I2" s="1504"/>
      <c r="J2" s="1504"/>
      <c r="K2" s="1504"/>
      <c r="L2" s="1738"/>
    </row>
    <row r="3" spans="1:12" ht="19.5" customHeight="1" thickBot="1">
      <c r="A3" s="1739"/>
      <c r="B3" s="1670"/>
      <c r="C3" s="1670"/>
      <c r="D3" s="1670"/>
      <c r="E3" s="1670"/>
      <c r="F3" s="1504"/>
      <c r="G3" s="1504"/>
      <c r="H3" s="1504"/>
      <c r="I3" s="1670"/>
      <c r="J3" s="1670"/>
      <c r="K3" s="1670"/>
      <c r="L3" s="1740"/>
    </row>
    <row r="4" spans="1:16" ht="39" customHeight="1" thickBot="1">
      <c r="A4" s="1747" t="s">
        <v>597</v>
      </c>
      <c r="B4" s="1677" t="s">
        <v>15</v>
      </c>
      <c r="C4" s="1747" t="s">
        <v>675</v>
      </c>
      <c r="D4" s="1748"/>
      <c r="E4" s="1749"/>
      <c r="F4" s="1553" t="s">
        <v>736</v>
      </c>
      <c r="G4" s="1554"/>
      <c r="H4" s="1555"/>
      <c r="I4" s="1750" t="s">
        <v>674</v>
      </c>
      <c r="J4" s="1748"/>
      <c r="K4" s="1677"/>
      <c r="L4" s="1073" t="s">
        <v>714</v>
      </c>
      <c r="N4" s="1733"/>
      <c r="O4" s="1733"/>
      <c r="P4" s="1733"/>
    </row>
    <row r="5" spans="1:12" ht="26.25" thickBot="1">
      <c r="A5" s="1496"/>
      <c r="B5" s="1500"/>
      <c r="C5" s="587" t="s">
        <v>42</v>
      </c>
      <c r="D5" s="588" t="s">
        <v>43</v>
      </c>
      <c r="E5" s="1072" t="s">
        <v>687</v>
      </c>
      <c r="F5" s="1265" t="s">
        <v>42</v>
      </c>
      <c r="G5" s="1266" t="s">
        <v>43</v>
      </c>
      <c r="H5" s="1057" t="s">
        <v>687</v>
      </c>
      <c r="I5" s="683" t="s">
        <v>42</v>
      </c>
      <c r="J5" s="588" t="s">
        <v>43</v>
      </c>
      <c r="K5" s="1057" t="s">
        <v>687</v>
      </c>
      <c r="L5" s="1074" t="s">
        <v>715</v>
      </c>
    </row>
    <row r="6" spans="1:12" ht="12.75">
      <c r="A6" s="178">
        <v>1</v>
      </c>
      <c r="B6" s="461" t="s">
        <v>19</v>
      </c>
      <c r="C6" s="1174">
        <v>17262</v>
      </c>
      <c r="D6" s="151">
        <v>14897</v>
      </c>
      <c r="E6" s="980">
        <f aca="true" t="shared" si="0" ref="E6:E20">+D6/C6*100</f>
        <v>86.29938593442243</v>
      </c>
      <c r="F6" s="1273">
        <v>18379</v>
      </c>
      <c r="G6" s="1274">
        <v>12591</v>
      </c>
      <c r="H6" s="980">
        <f aca="true" t="shared" si="1" ref="H6:H30">+G6/F6*100</f>
        <v>68.50753577452528</v>
      </c>
      <c r="I6" s="1282">
        <v>17197</v>
      </c>
      <c r="J6" s="235">
        <v>14941</v>
      </c>
      <c r="K6" s="990">
        <f aca="true" t="shared" si="2" ref="K6:K30">+J6/I6*100</f>
        <v>86.88143280804792</v>
      </c>
      <c r="L6" s="576">
        <v>329</v>
      </c>
    </row>
    <row r="7" spans="1:12" ht="12.75">
      <c r="A7" s="59">
        <v>2</v>
      </c>
      <c r="B7" s="448" t="s">
        <v>20</v>
      </c>
      <c r="C7" s="392">
        <v>2315</v>
      </c>
      <c r="D7" s="217">
        <v>2120</v>
      </c>
      <c r="E7" s="980">
        <f t="shared" si="0"/>
        <v>91.5766738660907</v>
      </c>
      <c r="F7" s="1268">
        <v>2424</v>
      </c>
      <c r="G7" s="1267">
        <v>2111</v>
      </c>
      <c r="H7" s="980">
        <f t="shared" si="1"/>
        <v>87.08745874587459</v>
      </c>
      <c r="I7" s="392">
        <v>2298</v>
      </c>
      <c r="J7" s="149">
        <v>2062</v>
      </c>
      <c r="K7" s="990">
        <f t="shared" si="2"/>
        <v>89.73020017406441</v>
      </c>
      <c r="L7" s="1075">
        <v>17</v>
      </c>
    </row>
    <row r="8" spans="1:12" ht="12.75">
      <c r="A8" s="59">
        <v>3</v>
      </c>
      <c r="B8" s="448" t="s">
        <v>21</v>
      </c>
      <c r="C8" s="250">
        <v>1275</v>
      </c>
      <c r="D8" s="23">
        <v>1218</v>
      </c>
      <c r="E8" s="980">
        <f t="shared" si="0"/>
        <v>95.52941176470588</v>
      </c>
      <c r="F8" s="1268">
        <v>1296</v>
      </c>
      <c r="G8" s="1267">
        <v>1140</v>
      </c>
      <c r="H8" s="980">
        <f t="shared" si="1"/>
        <v>87.96296296296296</v>
      </c>
      <c r="I8" s="250">
        <v>1267</v>
      </c>
      <c r="J8" s="23">
        <v>1199</v>
      </c>
      <c r="K8" s="990">
        <f t="shared" si="2"/>
        <v>94.63299131807419</v>
      </c>
      <c r="L8" s="355">
        <v>25</v>
      </c>
    </row>
    <row r="9" spans="1:12" ht="12.75">
      <c r="A9" s="59">
        <v>4</v>
      </c>
      <c r="B9" s="448" t="s">
        <v>22</v>
      </c>
      <c r="C9" s="250">
        <v>1565</v>
      </c>
      <c r="D9" s="23">
        <v>1454</v>
      </c>
      <c r="E9" s="980">
        <f t="shared" si="0"/>
        <v>92.90734824281151</v>
      </c>
      <c r="F9" s="1268">
        <v>1565</v>
      </c>
      <c r="G9" s="1267">
        <v>1298</v>
      </c>
      <c r="H9" s="980">
        <f t="shared" si="1"/>
        <v>82.93929712460064</v>
      </c>
      <c r="I9" s="250">
        <v>1565</v>
      </c>
      <c r="J9" s="23">
        <v>1398</v>
      </c>
      <c r="K9" s="990">
        <f t="shared" si="2"/>
        <v>89.32907348242811</v>
      </c>
      <c r="L9" s="355">
        <v>31</v>
      </c>
    </row>
    <row r="10" spans="1:19" ht="12.75">
      <c r="A10" s="59">
        <v>5</v>
      </c>
      <c r="B10" s="448" t="s">
        <v>23</v>
      </c>
      <c r="C10" s="250">
        <v>1226</v>
      </c>
      <c r="D10" s="23">
        <v>1071</v>
      </c>
      <c r="E10" s="980">
        <f t="shared" si="0"/>
        <v>87.35725938009789</v>
      </c>
      <c r="F10" s="1268">
        <v>1224</v>
      </c>
      <c r="G10" s="1267">
        <v>991</v>
      </c>
      <c r="H10" s="980">
        <f t="shared" si="1"/>
        <v>80.9640522875817</v>
      </c>
      <c r="I10" s="250">
        <v>1223</v>
      </c>
      <c r="J10" s="23">
        <v>1057</v>
      </c>
      <c r="K10" s="990">
        <f t="shared" si="2"/>
        <v>86.42681929681112</v>
      </c>
      <c r="L10" s="355">
        <v>9</v>
      </c>
      <c r="S10" s="215"/>
    </row>
    <row r="11" spans="1:12" ht="12.75">
      <c r="A11" s="59">
        <v>6</v>
      </c>
      <c r="B11" s="448" t="s">
        <v>24</v>
      </c>
      <c r="C11" s="56">
        <v>2543</v>
      </c>
      <c r="D11" s="6">
        <v>2245</v>
      </c>
      <c r="E11" s="980">
        <f t="shared" si="0"/>
        <v>88.28155721588675</v>
      </c>
      <c r="F11" s="1268">
        <v>2546</v>
      </c>
      <c r="G11" s="1267">
        <v>2208</v>
      </c>
      <c r="H11" s="980">
        <f t="shared" si="1"/>
        <v>86.72427336999215</v>
      </c>
      <c r="I11" s="56">
        <v>2554</v>
      </c>
      <c r="J11" s="6">
        <v>2284</v>
      </c>
      <c r="K11" s="990">
        <f t="shared" si="2"/>
        <v>89.4283476898982</v>
      </c>
      <c r="L11" s="354">
        <v>17</v>
      </c>
    </row>
    <row r="12" spans="1:12" ht="12.75">
      <c r="A12" s="59">
        <v>7</v>
      </c>
      <c r="B12" s="448" t="s">
        <v>25</v>
      </c>
      <c r="C12" s="56">
        <v>1352</v>
      </c>
      <c r="D12" s="6">
        <v>1242</v>
      </c>
      <c r="E12" s="980">
        <f t="shared" si="0"/>
        <v>91.86390532544378</v>
      </c>
      <c r="F12" s="1268">
        <v>1359</v>
      </c>
      <c r="G12" s="1267">
        <v>958</v>
      </c>
      <c r="H12" s="980">
        <f t="shared" si="1"/>
        <v>70.49300956585725</v>
      </c>
      <c r="I12" s="56">
        <v>1352</v>
      </c>
      <c r="J12" s="6">
        <v>1155</v>
      </c>
      <c r="K12" s="990">
        <f t="shared" si="2"/>
        <v>85.42899408284023</v>
      </c>
      <c r="L12" s="354">
        <v>9</v>
      </c>
    </row>
    <row r="13" spans="1:12" ht="12.75">
      <c r="A13" s="59">
        <v>8</v>
      </c>
      <c r="B13" s="448" t="s">
        <v>26</v>
      </c>
      <c r="C13" s="361">
        <v>737</v>
      </c>
      <c r="D13" s="76">
        <v>695</v>
      </c>
      <c r="E13" s="980">
        <f t="shared" si="0"/>
        <v>94.30122116689282</v>
      </c>
      <c r="F13" s="1268">
        <v>735</v>
      </c>
      <c r="G13" s="1267">
        <v>680</v>
      </c>
      <c r="H13" s="980">
        <f t="shared" si="1"/>
        <v>92.51700680272108</v>
      </c>
      <c r="I13" s="361">
        <v>733</v>
      </c>
      <c r="J13" s="78">
        <v>684</v>
      </c>
      <c r="K13" s="990">
        <f t="shared" si="2"/>
        <v>93.31514324693042</v>
      </c>
      <c r="L13" s="505">
        <v>20</v>
      </c>
    </row>
    <row r="14" spans="1:12" ht="12.75">
      <c r="A14" s="59">
        <v>9</v>
      </c>
      <c r="B14" s="448" t="s">
        <v>27</v>
      </c>
      <c r="C14" s="397">
        <v>488</v>
      </c>
      <c r="D14" s="23">
        <v>413</v>
      </c>
      <c r="E14" s="980">
        <f t="shared" si="0"/>
        <v>84.6311475409836</v>
      </c>
      <c r="F14" s="1268">
        <v>584</v>
      </c>
      <c r="G14" s="1267">
        <v>490</v>
      </c>
      <c r="H14" s="980">
        <f t="shared" si="1"/>
        <v>83.9041095890411</v>
      </c>
      <c r="I14" s="397">
        <v>488</v>
      </c>
      <c r="J14" s="23">
        <v>380</v>
      </c>
      <c r="K14" s="990">
        <f t="shared" si="2"/>
        <v>77.8688524590164</v>
      </c>
      <c r="L14" s="355">
        <v>66</v>
      </c>
    </row>
    <row r="15" spans="1:12" ht="12.75">
      <c r="A15" s="59">
        <v>10</v>
      </c>
      <c r="B15" s="448" t="s">
        <v>28</v>
      </c>
      <c r="C15" s="351">
        <v>2189</v>
      </c>
      <c r="D15" s="70">
        <v>2039</v>
      </c>
      <c r="E15" s="980">
        <f t="shared" si="0"/>
        <v>93.14755596162631</v>
      </c>
      <c r="F15" s="1268">
        <v>2243</v>
      </c>
      <c r="G15" s="1267">
        <v>1971</v>
      </c>
      <c r="H15" s="980">
        <f t="shared" si="1"/>
        <v>87.87338386090057</v>
      </c>
      <c r="I15" s="351">
        <v>2188</v>
      </c>
      <c r="J15" s="70">
        <v>2036</v>
      </c>
      <c r="K15" s="990">
        <f t="shared" si="2"/>
        <v>93.05301645338209</v>
      </c>
      <c r="L15" s="356">
        <v>4</v>
      </c>
    </row>
    <row r="16" spans="1:12" ht="12.75">
      <c r="A16" s="59">
        <v>11</v>
      </c>
      <c r="B16" s="448" t="s">
        <v>29</v>
      </c>
      <c r="C16" s="351">
        <v>1668</v>
      </c>
      <c r="D16" s="70">
        <v>1559</v>
      </c>
      <c r="E16" s="980">
        <f t="shared" si="0"/>
        <v>93.4652278177458</v>
      </c>
      <c r="F16" s="1268">
        <v>1675</v>
      </c>
      <c r="G16" s="1267">
        <v>1554</v>
      </c>
      <c r="H16" s="980">
        <f t="shared" si="1"/>
        <v>92.77611940298507</v>
      </c>
      <c r="I16" s="351">
        <v>1668</v>
      </c>
      <c r="J16" s="70">
        <v>1538</v>
      </c>
      <c r="K16" s="990">
        <f t="shared" si="2"/>
        <v>92.20623501199042</v>
      </c>
      <c r="L16" s="356">
        <v>18</v>
      </c>
    </row>
    <row r="17" spans="1:12" ht="12.75">
      <c r="A17" s="59">
        <v>12</v>
      </c>
      <c r="B17" s="448" t="s">
        <v>30</v>
      </c>
      <c r="C17" s="250">
        <v>3371</v>
      </c>
      <c r="D17" s="23">
        <v>2660</v>
      </c>
      <c r="E17" s="980">
        <f t="shared" si="0"/>
        <v>78.90833580539899</v>
      </c>
      <c r="F17" s="1281">
        <v>3442</v>
      </c>
      <c r="G17" s="1275">
        <v>1881</v>
      </c>
      <c r="H17" s="980">
        <f t="shared" si="1"/>
        <v>54.64846019755956</v>
      </c>
      <c r="I17" s="250">
        <v>3372</v>
      </c>
      <c r="J17" s="23">
        <v>2674</v>
      </c>
      <c r="K17" s="990">
        <f t="shared" si="2"/>
        <v>79.30011862396204</v>
      </c>
      <c r="L17" s="355">
        <v>163</v>
      </c>
    </row>
    <row r="18" spans="1:12" ht="12.75">
      <c r="A18" s="59">
        <v>13</v>
      </c>
      <c r="B18" s="448" t="s">
        <v>31</v>
      </c>
      <c r="C18" s="250">
        <v>1650</v>
      </c>
      <c r="D18" s="23">
        <v>1454</v>
      </c>
      <c r="E18" s="980">
        <f t="shared" si="0"/>
        <v>88.12121212121212</v>
      </c>
      <c r="F18" s="1281">
        <v>1598</v>
      </c>
      <c r="G18" s="1275">
        <v>1320</v>
      </c>
      <c r="H18" s="980">
        <f t="shared" si="1"/>
        <v>82.60325406758447</v>
      </c>
      <c r="I18" s="250">
        <v>1705</v>
      </c>
      <c r="J18" s="23">
        <v>1565</v>
      </c>
      <c r="K18" s="990">
        <f t="shared" si="2"/>
        <v>91.78885630498533</v>
      </c>
      <c r="L18" s="355">
        <v>0</v>
      </c>
    </row>
    <row r="19" spans="1:12" ht="12.75">
      <c r="A19" s="59">
        <v>14</v>
      </c>
      <c r="B19" s="448" t="s">
        <v>32</v>
      </c>
      <c r="C19" s="56">
        <v>3243</v>
      </c>
      <c r="D19" s="6">
        <v>3082</v>
      </c>
      <c r="E19" s="980">
        <f t="shared" si="0"/>
        <v>95.0354609929078</v>
      </c>
      <c r="F19" s="1268">
        <v>3283</v>
      </c>
      <c r="G19" s="1267">
        <v>2599</v>
      </c>
      <c r="H19" s="980">
        <f t="shared" si="1"/>
        <v>79.16539750228449</v>
      </c>
      <c r="I19" s="56">
        <v>3243</v>
      </c>
      <c r="J19" s="6">
        <v>3078</v>
      </c>
      <c r="K19" s="990">
        <f t="shared" si="2"/>
        <v>94.91211840888066</v>
      </c>
      <c r="L19" s="354">
        <v>51</v>
      </c>
    </row>
    <row r="20" spans="1:12" ht="12.75">
      <c r="A20" s="59">
        <v>15</v>
      </c>
      <c r="B20" s="448" t="s">
        <v>33</v>
      </c>
      <c r="C20" s="56">
        <v>721</v>
      </c>
      <c r="D20" s="6">
        <v>637</v>
      </c>
      <c r="E20" s="980">
        <f t="shared" si="0"/>
        <v>88.3495145631068</v>
      </c>
      <c r="F20" s="1268">
        <v>746</v>
      </c>
      <c r="G20" s="1267">
        <v>542</v>
      </c>
      <c r="H20" s="980">
        <f t="shared" si="1"/>
        <v>72.65415549597856</v>
      </c>
      <c r="I20" s="56">
        <v>721</v>
      </c>
      <c r="J20" s="6">
        <v>657</v>
      </c>
      <c r="K20" s="990">
        <f t="shared" si="2"/>
        <v>91.12343966712899</v>
      </c>
      <c r="L20" s="354">
        <v>34</v>
      </c>
    </row>
    <row r="21" spans="1:12" ht="12.75">
      <c r="A21" s="59">
        <v>16</v>
      </c>
      <c r="B21" s="448" t="s">
        <v>34</v>
      </c>
      <c r="C21" s="250">
        <v>555</v>
      </c>
      <c r="D21" s="23">
        <v>542</v>
      </c>
      <c r="E21" s="1060">
        <f aca="true" t="shared" si="3" ref="E21:E30">+D21/C21*100</f>
        <v>97.65765765765767</v>
      </c>
      <c r="F21" s="1268">
        <v>546</v>
      </c>
      <c r="G21" s="1267">
        <v>451</v>
      </c>
      <c r="H21" s="980">
        <f t="shared" si="1"/>
        <v>82.6007326007326</v>
      </c>
      <c r="I21" s="250">
        <v>563</v>
      </c>
      <c r="J21" s="23">
        <v>521</v>
      </c>
      <c r="K21" s="990">
        <f t="shared" si="2"/>
        <v>92.53996447602132</v>
      </c>
      <c r="L21" s="552">
        <v>11</v>
      </c>
    </row>
    <row r="22" spans="1:12" ht="12.75">
      <c r="A22" s="59">
        <v>17</v>
      </c>
      <c r="B22" s="448" t="s">
        <v>35</v>
      </c>
      <c r="C22" s="250">
        <v>1624</v>
      </c>
      <c r="D22" s="23">
        <v>1579</v>
      </c>
      <c r="E22" s="1060">
        <f t="shared" si="3"/>
        <v>97.22906403940887</v>
      </c>
      <c r="F22" s="1268">
        <v>1654</v>
      </c>
      <c r="G22" s="1267">
        <v>1389</v>
      </c>
      <c r="H22" s="980">
        <f t="shared" si="1"/>
        <v>83.9782345828295</v>
      </c>
      <c r="I22" s="250">
        <v>1624</v>
      </c>
      <c r="J22" s="23">
        <v>1530</v>
      </c>
      <c r="K22" s="990">
        <f t="shared" si="2"/>
        <v>94.21182266009852</v>
      </c>
      <c r="L22" s="355">
        <v>33</v>
      </c>
    </row>
    <row r="23" spans="1:12" ht="12.75">
      <c r="A23" s="59">
        <v>18</v>
      </c>
      <c r="B23" s="491" t="s">
        <v>36</v>
      </c>
      <c r="C23" s="56">
        <v>1910</v>
      </c>
      <c r="D23" s="6">
        <v>1607</v>
      </c>
      <c r="E23" s="1060">
        <f t="shared" si="3"/>
        <v>84.13612565445027</v>
      </c>
      <c r="F23" s="1268">
        <v>1850</v>
      </c>
      <c r="G23" s="1267">
        <v>1213</v>
      </c>
      <c r="H23" s="980">
        <f t="shared" si="1"/>
        <v>65.56756756756756</v>
      </c>
      <c r="I23" s="56">
        <v>1910</v>
      </c>
      <c r="J23" s="6">
        <v>1667</v>
      </c>
      <c r="K23" s="990">
        <f t="shared" si="2"/>
        <v>87.27748691099477</v>
      </c>
      <c r="L23" s="354">
        <v>131</v>
      </c>
    </row>
    <row r="24" spans="1:18" ht="12.75">
      <c r="A24" s="59">
        <v>19</v>
      </c>
      <c r="B24" s="448" t="s">
        <v>149</v>
      </c>
      <c r="C24" s="250">
        <v>1570</v>
      </c>
      <c r="D24" s="23">
        <v>1448</v>
      </c>
      <c r="E24" s="1060">
        <f t="shared" si="3"/>
        <v>92.22929936305732</v>
      </c>
      <c r="F24" s="1268">
        <v>1626</v>
      </c>
      <c r="G24" s="1267">
        <v>1389</v>
      </c>
      <c r="H24" s="980">
        <f t="shared" si="1"/>
        <v>85.42435424354244</v>
      </c>
      <c r="I24" s="250">
        <v>1570</v>
      </c>
      <c r="J24" s="23">
        <v>1471</v>
      </c>
      <c r="K24" s="990">
        <f t="shared" si="2"/>
        <v>93.69426751592357</v>
      </c>
      <c r="L24" s="355">
        <v>24</v>
      </c>
      <c r="M24" s="13"/>
      <c r="N24" s="13"/>
      <c r="O24" s="13"/>
      <c r="P24" s="13"/>
      <c r="Q24" s="13"/>
      <c r="R24" s="13"/>
    </row>
    <row r="25" spans="1:12" ht="12.75">
      <c r="A25" s="59">
        <v>20</v>
      </c>
      <c r="B25" s="448" t="s">
        <v>150</v>
      </c>
      <c r="C25" s="351">
        <v>1460</v>
      </c>
      <c r="D25" s="70">
        <v>1363</v>
      </c>
      <c r="E25" s="1060">
        <f t="shared" si="3"/>
        <v>93.35616438356165</v>
      </c>
      <c r="F25" s="1268">
        <v>1505</v>
      </c>
      <c r="G25" s="1267">
        <v>1351</v>
      </c>
      <c r="H25" s="980">
        <f t="shared" si="1"/>
        <v>89.76744186046511</v>
      </c>
      <c r="I25" s="56">
        <v>1460</v>
      </c>
      <c r="J25" s="70">
        <v>1367</v>
      </c>
      <c r="K25" s="990">
        <f t="shared" si="2"/>
        <v>93.63013698630137</v>
      </c>
      <c r="L25" s="356">
        <v>38</v>
      </c>
    </row>
    <row r="26" spans="1:19" ht="12.75">
      <c r="A26" s="59">
        <v>21</v>
      </c>
      <c r="B26" s="448" t="s">
        <v>151</v>
      </c>
      <c r="C26" s="250">
        <v>1070</v>
      </c>
      <c r="D26" s="23">
        <v>969</v>
      </c>
      <c r="E26" s="1060">
        <f t="shared" si="3"/>
        <v>90.5607476635514</v>
      </c>
      <c r="F26" s="1268">
        <v>1071</v>
      </c>
      <c r="G26" s="1267">
        <v>984</v>
      </c>
      <c r="H26" s="980">
        <f t="shared" si="1"/>
        <v>91.87675070028011</v>
      </c>
      <c r="I26" s="250">
        <v>1070</v>
      </c>
      <c r="J26" s="23">
        <v>952</v>
      </c>
      <c r="K26" s="990">
        <f t="shared" si="2"/>
        <v>88.97196261682242</v>
      </c>
      <c r="L26" s="551">
        <v>36</v>
      </c>
      <c r="M26" s="13"/>
      <c r="N26" s="13"/>
      <c r="O26" s="13"/>
      <c r="P26" s="13"/>
      <c r="Q26" s="13"/>
      <c r="R26" s="13"/>
      <c r="S26" s="13"/>
    </row>
    <row r="27" spans="1:12" ht="12.75">
      <c r="A27" s="59">
        <v>22</v>
      </c>
      <c r="B27" s="448" t="s">
        <v>152</v>
      </c>
      <c r="C27" s="250">
        <v>2222</v>
      </c>
      <c r="D27" s="23">
        <v>2078</v>
      </c>
      <c r="E27" s="1060">
        <f t="shared" si="3"/>
        <v>93.51935193519351</v>
      </c>
      <c r="F27" s="1268">
        <v>2292</v>
      </c>
      <c r="G27" s="1267">
        <v>2034</v>
      </c>
      <c r="H27" s="980">
        <f t="shared" si="1"/>
        <v>88.7434554973822</v>
      </c>
      <c r="I27" s="250">
        <v>2282</v>
      </c>
      <c r="J27" s="23">
        <v>2094</v>
      </c>
      <c r="K27" s="990">
        <f t="shared" si="2"/>
        <v>91.76161262050833</v>
      </c>
      <c r="L27" s="355">
        <v>143</v>
      </c>
    </row>
    <row r="28" spans="1:12" ht="12.75">
      <c r="A28" s="59">
        <v>23</v>
      </c>
      <c r="B28" s="448" t="s">
        <v>153</v>
      </c>
      <c r="C28" s="351">
        <v>1259</v>
      </c>
      <c r="D28" s="70">
        <v>1113</v>
      </c>
      <c r="E28" s="1060">
        <f t="shared" si="3"/>
        <v>88.40349483717236</v>
      </c>
      <c r="F28" s="1268">
        <v>1252</v>
      </c>
      <c r="G28" s="1267">
        <v>1147</v>
      </c>
      <c r="H28" s="980">
        <f t="shared" si="1"/>
        <v>91.61341853035144</v>
      </c>
      <c r="I28" s="351">
        <v>1259</v>
      </c>
      <c r="J28" s="70">
        <v>1120</v>
      </c>
      <c r="K28" s="990">
        <f t="shared" si="2"/>
        <v>88.95949166004765</v>
      </c>
      <c r="L28" s="1076">
        <v>28</v>
      </c>
    </row>
    <row r="29" spans="1:12" ht="12.75">
      <c r="A29" s="59">
        <v>24</v>
      </c>
      <c r="B29" s="448" t="s">
        <v>154</v>
      </c>
      <c r="C29" s="351">
        <v>6415</v>
      </c>
      <c r="D29" s="70">
        <v>5588</v>
      </c>
      <c r="E29" s="1060">
        <f t="shared" si="3"/>
        <v>87.1083398285269</v>
      </c>
      <c r="F29" s="1268">
        <v>6552</v>
      </c>
      <c r="G29" s="1267">
        <v>5003</v>
      </c>
      <c r="H29" s="980">
        <f t="shared" si="1"/>
        <v>76.35836385836386</v>
      </c>
      <c r="I29" s="351">
        <v>6101</v>
      </c>
      <c r="J29" s="70">
        <v>5466</v>
      </c>
      <c r="K29" s="990">
        <f t="shared" si="2"/>
        <v>89.59187018521554</v>
      </c>
      <c r="L29" s="356">
        <v>208</v>
      </c>
    </row>
    <row r="30" spans="1:12" ht="13.5" thickBot="1">
      <c r="A30" s="439">
        <v>25</v>
      </c>
      <c r="B30" s="491" t="s">
        <v>37</v>
      </c>
      <c r="C30" s="77">
        <v>2707</v>
      </c>
      <c r="D30" s="77">
        <v>2539</v>
      </c>
      <c r="E30" s="1060">
        <f t="shared" si="3"/>
        <v>93.79386775027706</v>
      </c>
      <c r="F30" s="1268">
        <v>2729</v>
      </c>
      <c r="G30" s="1267">
        <v>2232</v>
      </c>
      <c r="H30" s="980">
        <f t="shared" si="1"/>
        <v>81.7882008061561</v>
      </c>
      <c r="I30" s="841">
        <v>2707</v>
      </c>
      <c r="J30" s="694">
        <v>2436</v>
      </c>
      <c r="K30" s="990">
        <f t="shared" si="2"/>
        <v>89.98891762098263</v>
      </c>
      <c r="L30" s="1077">
        <v>39</v>
      </c>
    </row>
    <row r="31" spans="1:12" ht="12.75">
      <c r="A31" s="1741" t="s">
        <v>1</v>
      </c>
      <c r="B31" s="1742"/>
      <c r="C31" s="371">
        <f>SUM(C6:C23)</f>
        <v>45694</v>
      </c>
      <c r="D31" s="369">
        <f>SUM(D6:D23)</f>
        <v>40514</v>
      </c>
      <c r="E31" s="1255">
        <f>+D31/C31*100</f>
        <v>88.66371952553945</v>
      </c>
      <c r="F31" s="1259">
        <f>SUM(F6:F23)</f>
        <v>47149</v>
      </c>
      <c r="G31" s="1260">
        <f>SUM(G6:G23)</f>
        <v>35387</v>
      </c>
      <c r="H31" s="1255">
        <f>+G31/F31*100</f>
        <v>75.05355362786061</v>
      </c>
      <c r="I31" s="371">
        <f>SUM(I6:I23)</f>
        <v>45671</v>
      </c>
      <c r="J31" s="369">
        <f>SUM(J6:J23)</f>
        <v>40426</v>
      </c>
      <c r="K31" s="992">
        <f>+J31/I31*100</f>
        <v>88.51568829235183</v>
      </c>
      <c r="L31" s="549">
        <f>SUM(L6:L23)</f>
        <v>968</v>
      </c>
    </row>
    <row r="32" spans="1:12" ht="12.75">
      <c r="A32" s="1743" t="s">
        <v>2</v>
      </c>
      <c r="B32" s="1744"/>
      <c r="C32" s="460">
        <f>SUM(C24:C30)</f>
        <v>16703</v>
      </c>
      <c r="D32" s="213">
        <f>SUM(D24:D30)</f>
        <v>15098</v>
      </c>
      <c r="E32" s="1256">
        <f>+D32/C32*100</f>
        <v>90.39094773394001</v>
      </c>
      <c r="F32" s="1261">
        <f>SUM(F24:F30)</f>
        <v>17027</v>
      </c>
      <c r="G32" s="1262">
        <f>SUM(G24:G30)</f>
        <v>14140</v>
      </c>
      <c r="H32" s="1256">
        <f>+G32/F32*100</f>
        <v>83.04457626123217</v>
      </c>
      <c r="I32" s="460">
        <f>SUM(I24:I30)</f>
        <v>16449</v>
      </c>
      <c r="J32" s="213">
        <f>SUM(J24:J30)</f>
        <v>14906</v>
      </c>
      <c r="K32" s="993">
        <f>+J32/I32*100</f>
        <v>90.61949054653779</v>
      </c>
      <c r="L32" s="546">
        <f>SUM(L24:L30)</f>
        <v>516</v>
      </c>
    </row>
    <row r="33" spans="1:12" ht="13.5" thickBot="1">
      <c r="A33" s="1745" t="s">
        <v>0</v>
      </c>
      <c r="B33" s="1746"/>
      <c r="C33" s="372">
        <f>+C31+C32</f>
        <v>62397</v>
      </c>
      <c r="D33" s="370">
        <f>+D31+D32</f>
        <v>55612</v>
      </c>
      <c r="E33" s="1257">
        <f>+D33/C33*100</f>
        <v>89.12607977947657</v>
      </c>
      <c r="F33" s="1263">
        <f>+F31+F32</f>
        <v>64176</v>
      </c>
      <c r="G33" s="1264">
        <f>+G31+G32</f>
        <v>49527</v>
      </c>
      <c r="H33" s="1257">
        <f>+G33/F33*100</f>
        <v>77.17370979805534</v>
      </c>
      <c r="I33" s="372">
        <f>+I31+I32</f>
        <v>62120</v>
      </c>
      <c r="J33" s="370">
        <f>+J31+J32</f>
        <v>55332</v>
      </c>
      <c r="K33" s="994">
        <f>+J33/I33*100</f>
        <v>89.07276239536381</v>
      </c>
      <c r="L33" s="547">
        <f>+L31+L32</f>
        <v>1484</v>
      </c>
    </row>
    <row r="34" spans="1:12" ht="12.75">
      <c r="A34" s="9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3:12" ht="20.25" customHeight="1">
      <c r="C35" s="13"/>
      <c r="D35" s="13"/>
      <c r="E35" s="14"/>
      <c r="F35" s="14"/>
      <c r="G35" s="14"/>
      <c r="H35" s="14"/>
      <c r="I35" s="13"/>
      <c r="J35" s="13"/>
      <c r="K35" s="14"/>
      <c r="L35" s="13"/>
    </row>
    <row r="36" spans="4:11" ht="24.75" customHeight="1">
      <c r="D36" s="13"/>
      <c r="E36" s="13"/>
      <c r="F36" s="13"/>
      <c r="G36" s="13"/>
      <c r="H36" s="13"/>
      <c r="K36" s="13"/>
    </row>
  </sheetData>
  <sheetProtection/>
  <mergeCells count="10">
    <mergeCell ref="N4:P4"/>
    <mergeCell ref="A1:L3"/>
    <mergeCell ref="A31:B31"/>
    <mergeCell ref="A32:B32"/>
    <mergeCell ref="A33:B33"/>
    <mergeCell ref="A4:A5"/>
    <mergeCell ref="B4:B5"/>
    <mergeCell ref="C4:E4"/>
    <mergeCell ref="I4:K4"/>
    <mergeCell ref="F4:H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53"/>
  <sheetViews>
    <sheetView zoomScalePageLayoutView="0" workbookViewId="0" topLeftCell="A7">
      <selection activeCell="B41" sqref="B41"/>
    </sheetView>
  </sheetViews>
  <sheetFormatPr defaultColWidth="9.140625" defaultRowHeight="12.75"/>
  <cols>
    <col min="1" max="1" width="4.57421875" style="50" customWidth="1"/>
    <col min="2" max="2" width="13.7109375" style="0" customWidth="1"/>
    <col min="3" max="3" width="8.28125" style="0" customWidth="1"/>
    <col min="4" max="4" width="7.00390625" style="0" customWidth="1"/>
    <col min="5" max="8" width="10.28125" style="15" customWidth="1"/>
    <col min="9" max="9" width="6.57421875" style="0" customWidth="1"/>
    <col min="10" max="10" width="6.7109375" style="0" customWidth="1"/>
    <col min="11" max="11" width="8.57421875" style="15" customWidth="1"/>
    <col min="12" max="12" width="14.8515625" style="0" customWidth="1"/>
    <col min="13" max="13" width="8.8515625" style="0" hidden="1" customWidth="1"/>
  </cols>
  <sheetData>
    <row r="1" spans="1:13" ht="14.25" customHeight="1">
      <c r="A1" s="1557" t="s">
        <v>762</v>
      </c>
      <c r="B1" s="1557"/>
      <c r="C1" s="1557"/>
      <c r="D1" s="1557"/>
      <c r="E1" s="1557"/>
      <c r="F1" s="1557"/>
      <c r="G1" s="1557"/>
      <c r="H1" s="1557"/>
      <c r="I1" s="1557"/>
      <c r="J1" s="1557"/>
      <c r="K1" s="1557"/>
      <c r="L1" s="1557"/>
      <c r="M1" s="1557"/>
    </row>
    <row r="2" spans="1:13" ht="18" customHeight="1">
      <c r="A2" s="1557"/>
      <c r="B2" s="1557"/>
      <c r="C2" s="1557"/>
      <c r="D2" s="1557"/>
      <c r="E2" s="1557"/>
      <c r="F2" s="1557"/>
      <c r="G2" s="1557"/>
      <c r="H2" s="1557"/>
      <c r="I2" s="1557"/>
      <c r="J2" s="1557"/>
      <c r="K2" s="1557"/>
      <c r="L2" s="1557"/>
      <c r="M2" s="1557"/>
    </row>
    <row r="3" spans="1:13" ht="13.5" customHeight="1" thickBot="1">
      <c r="A3" s="1557"/>
      <c r="B3" s="1557"/>
      <c r="C3" s="1557"/>
      <c r="D3" s="1557"/>
      <c r="E3" s="1557"/>
      <c r="F3" s="1557"/>
      <c r="G3" s="1557"/>
      <c r="H3" s="1557"/>
      <c r="I3" s="1557"/>
      <c r="J3" s="1557"/>
      <c r="K3" s="1557"/>
      <c r="L3" s="1557"/>
      <c r="M3" s="1557"/>
    </row>
    <row r="4" spans="1:12" ht="43.5" customHeight="1" thickBot="1">
      <c r="A4" s="1668" t="s">
        <v>597</v>
      </c>
      <c r="B4" s="1662" t="s">
        <v>136</v>
      </c>
      <c r="C4" s="1702" t="s">
        <v>675</v>
      </c>
      <c r="D4" s="1665"/>
      <c r="E4" s="1703"/>
      <c r="F4" s="1702" t="s">
        <v>735</v>
      </c>
      <c r="G4" s="1665"/>
      <c r="H4" s="1703"/>
      <c r="I4" s="1702" t="s">
        <v>674</v>
      </c>
      <c r="J4" s="1665"/>
      <c r="K4" s="1703"/>
      <c r="L4" s="1073" t="s">
        <v>714</v>
      </c>
    </row>
    <row r="5" spans="1:12" ht="26.25" thickBot="1">
      <c r="A5" s="1669"/>
      <c r="B5" s="1663"/>
      <c r="C5" s="587" t="s">
        <v>42</v>
      </c>
      <c r="D5" s="588" t="s">
        <v>43</v>
      </c>
      <c r="E5" s="1057" t="s">
        <v>687</v>
      </c>
      <c r="F5" s="587" t="s">
        <v>42</v>
      </c>
      <c r="G5" s="588" t="s">
        <v>43</v>
      </c>
      <c r="H5" s="1057" t="s">
        <v>687</v>
      </c>
      <c r="I5" s="587" t="s">
        <v>42</v>
      </c>
      <c r="J5" s="588" t="s">
        <v>43</v>
      </c>
      <c r="K5" s="1057" t="s">
        <v>687</v>
      </c>
      <c r="L5" s="1074" t="s">
        <v>715</v>
      </c>
    </row>
    <row r="6" spans="1:12" ht="12.75">
      <c r="A6" s="413">
        <v>1</v>
      </c>
      <c r="B6" s="141" t="s">
        <v>527</v>
      </c>
      <c r="C6" s="47">
        <v>1790</v>
      </c>
      <c r="D6" s="47">
        <v>1588</v>
      </c>
      <c r="E6" s="1044">
        <f aca="true" t="shared" si="0" ref="E6:E50">+D6/C6*100</f>
        <v>88.71508379888267</v>
      </c>
      <c r="F6" s="1269">
        <v>2000</v>
      </c>
      <c r="G6" s="1270">
        <v>1273</v>
      </c>
      <c r="H6" s="1043">
        <f aca="true" t="shared" si="1" ref="H6:H37">+G6/F6*100</f>
        <v>63.65</v>
      </c>
      <c r="I6" s="730">
        <v>1800</v>
      </c>
      <c r="J6" s="151">
        <v>1605</v>
      </c>
      <c r="K6" s="1043">
        <f aca="true" t="shared" si="2" ref="K6:K21">+J6/I6*100</f>
        <v>89.16666666666667</v>
      </c>
      <c r="L6" s="431">
        <v>31</v>
      </c>
    </row>
    <row r="7" spans="1:12" ht="12.75">
      <c r="A7" s="410">
        <v>2</v>
      </c>
      <c r="B7" s="142" t="s">
        <v>528</v>
      </c>
      <c r="C7" s="6">
        <v>625</v>
      </c>
      <c r="D7" s="6">
        <v>595</v>
      </c>
      <c r="E7" s="1044">
        <f t="shared" si="0"/>
        <v>95.19999999999999</v>
      </c>
      <c r="F7" s="1269">
        <v>736</v>
      </c>
      <c r="G7" s="1270">
        <v>486</v>
      </c>
      <c r="H7" s="1043">
        <f t="shared" si="1"/>
        <v>66.03260869565217</v>
      </c>
      <c r="I7" s="728">
        <v>625</v>
      </c>
      <c r="J7" s="23">
        <v>565</v>
      </c>
      <c r="K7" s="1044">
        <f t="shared" si="2"/>
        <v>90.4</v>
      </c>
      <c r="L7" s="354">
        <v>3</v>
      </c>
    </row>
    <row r="8" spans="1:12" ht="12.75">
      <c r="A8" s="410">
        <v>3</v>
      </c>
      <c r="B8" s="143" t="s">
        <v>202</v>
      </c>
      <c r="C8" s="6">
        <v>2000</v>
      </c>
      <c r="D8" s="6">
        <v>1628</v>
      </c>
      <c r="E8" s="1044">
        <f t="shared" si="0"/>
        <v>81.39999999999999</v>
      </c>
      <c r="F8" s="1269">
        <v>1900</v>
      </c>
      <c r="G8" s="1270">
        <v>1467</v>
      </c>
      <c r="H8" s="1043">
        <f t="shared" si="1"/>
        <v>77.21052631578948</v>
      </c>
      <c r="I8" s="728">
        <v>1980</v>
      </c>
      <c r="J8" s="23">
        <v>1616</v>
      </c>
      <c r="K8" s="1044">
        <f t="shared" si="2"/>
        <v>81.61616161616162</v>
      </c>
      <c r="L8" s="354">
        <v>12</v>
      </c>
    </row>
    <row r="9" spans="1:12" ht="12.75">
      <c r="A9" s="410">
        <v>4</v>
      </c>
      <c r="B9" s="143" t="s">
        <v>529</v>
      </c>
      <c r="C9" s="6">
        <v>2502</v>
      </c>
      <c r="D9" s="6">
        <v>1723</v>
      </c>
      <c r="E9" s="1044">
        <f t="shared" si="0"/>
        <v>68.86490807354116</v>
      </c>
      <c r="F9" s="1269">
        <v>2553</v>
      </c>
      <c r="G9" s="1270">
        <v>1337</v>
      </c>
      <c r="H9" s="1043">
        <f t="shared" si="1"/>
        <v>52.369761065413236</v>
      </c>
      <c r="I9" s="728">
        <v>2205</v>
      </c>
      <c r="J9" s="23">
        <v>1815</v>
      </c>
      <c r="K9" s="1044">
        <f t="shared" si="2"/>
        <v>82.31292517006803</v>
      </c>
      <c r="L9" s="354">
        <v>50</v>
      </c>
    </row>
    <row r="10" spans="1:12" ht="12.75" customHeight="1">
      <c r="A10" s="410">
        <v>5</v>
      </c>
      <c r="B10" s="143" t="s">
        <v>530</v>
      </c>
      <c r="C10" s="6">
        <v>2188</v>
      </c>
      <c r="D10" s="6">
        <v>1998</v>
      </c>
      <c r="E10" s="1044">
        <f t="shared" si="0"/>
        <v>91.31627056672761</v>
      </c>
      <c r="F10" s="1272">
        <v>2457</v>
      </c>
      <c r="G10" s="1246">
        <v>2029</v>
      </c>
      <c r="H10" s="1043">
        <f t="shared" si="1"/>
        <v>82.58038258038258</v>
      </c>
      <c r="I10" s="728">
        <v>2189</v>
      </c>
      <c r="J10" s="23">
        <v>1964</v>
      </c>
      <c r="K10" s="1044">
        <f t="shared" si="2"/>
        <v>89.72133394243947</v>
      </c>
      <c r="L10" s="354">
        <v>26</v>
      </c>
    </row>
    <row r="11" spans="1:12" ht="13.5" customHeight="1">
      <c r="A11" s="410">
        <v>6</v>
      </c>
      <c r="B11" s="143" t="s">
        <v>531</v>
      </c>
      <c r="C11" s="6">
        <v>1897</v>
      </c>
      <c r="D11" s="6">
        <v>1630</v>
      </c>
      <c r="E11" s="1044">
        <f t="shared" si="0"/>
        <v>85.92514496573537</v>
      </c>
      <c r="F11" s="1269">
        <v>1873</v>
      </c>
      <c r="G11" s="1270">
        <v>1183</v>
      </c>
      <c r="H11" s="1043">
        <f t="shared" si="1"/>
        <v>63.16070475173519</v>
      </c>
      <c r="I11" s="729">
        <v>1897</v>
      </c>
      <c r="J11" s="23">
        <v>1678</v>
      </c>
      <c r="K11" s="1044">
        <f t="shared" si="2"/>
        <v>88.45545598313126</v>
      </c>
      <c r="L11" s="354">
        <v>67</v>
      </c>
    </row>
    <row r="12" spans="1:12" ht="12.75">
      <c r="A12" s="410">
        <v>7</v>
      </c>
      <c r="B12" s="143" t="s">
        <v>591</v>
      </c>
      <c r="C12" s="6">
        <v>400</v>
      </c>
      <c r="D12" s="6">
        <v>384</v>
      </c>
      <c r="E12" s="1044">
        <f t="shared" si="0"/>
        <v>96</v>
      </c>
      <c r="F12" s="1269">
        <v>400</v>
      </c>
      <c r="G12" s="1270">
        <v>262</v>
      </c>
      <c r="H12" s="1043">
        <f t="shared" si="1"/>
        <v>65.5</v>
      </c>
      <c r="I12" s="729">
        <v>400</v>
      </c>
      <c r="J12" s="318">
        <v>365</v>
      </c>
      <c r="K12" s="1044">
        <f t="shared" si="2"/>
        <v>91.25</v>
      </c>
      <c r="L12" s="354">
        <v>5</v>
      </c>
    </row>
    <row r="13" spans="1:12" ht="12.75">
      <c r="A13" s="410">
        <v>8</v>
      </c>
      <c r="B13" s="143" t="s">
        <v>592</v>
      </c>
      <c r="C13" s="6">
        <v>400</v>
      </c>
      <c r="D13" s="6">
        <v>369</v>
      </c>
      <c r="E13" s="1044">
        <f t="shared" si="0"/>
        <v>92.25</v>
      </c>
      <c r="F13" s="1269">
        <v>417</v>
      </c>
      <c r="G13" s="1270">
        <v>256</v>
      </c>
      <c r="H13" s="1043">
        <f t="shared" si="1"/>
        <v>61.39088729016786</v>
      </c>
      <c r="I13" s="728">
        <v>400</v>
      </c>
      <c r="J13" s="23">
        <v>399</v>
      </c>
      <c r="K13" s="1044">
        <f t="shared" si="2"/>
        <v>99.75</v>
      </c>
      <c r="L13" s="354">
        <v>14</v>
      </c>
    </row>
    <row r="14" spans="1:12" ht="12.75">
      <c r="A14" s="410">
        <v>9</v>
      </c>
      <c r="B14" s="143" t="s">
        <v>532</v>
      </c>
      <c r="C14" s="6">
        <v>1719</v>
      </c>
      <c r="D14" s="6">
        <v>1561</v>
      </c>
      <c r="E14" s="1044">
        <f t="shared" si="0"/>
        <v>90.8086096567772</v>
      </c>
      <c r="F14" s="1269">
        <v>1800</v>
      </c>
      <c r="G14" s="1270">
        <v>1428</v>
      </c>
      <c r="H14" s="1043">
        <f t="shared" si="1"/>
        <v>79.33333333333333</v>
      </c>
      <c r="I14" s="728">
        <v>1901</v>
      </c>
      <c r="J14" s="23">
        <v>1590</v>
      </c>
      <c r="K14" s="1044">
        <f t="shared" si="2"/>
        <v>83.64018937401367</v>
      </c>
      <c r="L14" s="354">
        <v>27</v>
      </c>
    </row>
    <row r="15" spans="1:12" ht="14.25" customHeight="1">
      <c r="A15" s="410">
        <v>10</v>
      </c>
      <c r="B15" s="143" t="s">
        <v>206</v>
      </c>
      <c r="C15" s="6">
        <v>650</v>
      </c>
      <c r="D15" s="6">
        <v>617</v>
      </c>
      <c r="E15" s="1044">
        <f t="shared" si="0"/>
        <v>94.92307692307692</v>
      </c>
      <c r="F15" s="1269">
        <v>650</v>
      </c>
      <c r="G15" s="1270">
        <v>581</v>
      </c>
      <c r="H15" s="1043">
        <f t="shared" si="1"/>
        <v>89.38461538461539</v>
      </c>
      <c r="I15" s="728">
        <v>610</v>
      </c>
      <c r="J15" s="23">
        <v>605</v>
      </c>
      <c r="K15" s="1044">
        <f t="shared" si="2"/>
        <v>99.18032786885246</v>
      </c>
      <c r="L15" s="354">
        <v>10</v>
      </c>
    </row>
    <row r="16" spans="1:12" ht="12.75">
      <c r="A16" s="410">
        <v>11</v>
      </c>
      <c r="B16" s="143" t="s">
        <v>533</v>
      </c>
      <c r="C16" s="6">
        <v>730</v>
      </c>
      <c r="D16" s="6">
        <v>636</v>
      </c>
      <c r="E16" s="1044">
        <f t="shared" si="0"/>
        <v>87.12328767123287</v>
      </c>
      <c r="F16" s="1269">
        <v>980</v>
      </c>
      <c r="G16" s="1270">
        <v>491</v>
      </c>
      <c r="H16" s="1043">
        <f t="shared" si="1"/>
        <v>50.10204081632653</v>
      </c>
      <c r="I16" s="728">
        <v>740</v>
      </c>
      <c r="J16" s="318">
        <v>594</v>
      </c>
      <c r="K16" s="1044">
        <f t="shared" si="2"/>
        <v>80.27027027027027</v>
      </c>
      <c r="L16" s="354">
        <v>19</v>
      </c>
    </row>
    <row r="17" spans="1:12" ht="12.75">
      <c r="A17" s="410">
        <v>12</v>
      </c>
      <c r="B17" s="142" t="s">
        <v>207</v>
      </c>
      <c r="C17" s="6">
        <v>543</v>
      </c>
      <c r="D17" s="6">
        <v>476</v>
      </c>
      <c r="E17" s="1044">
        <f t="shared" si="0"/>
        <v>87.66114180478822</v>
      </c>
      <c r="F17" s="1271">
        <v>544</v>
      </c>
      <c r="G17" s="1246">
        <v>433</v>
      </c>
      <c r="H17" s="1043">
        <f t="shared" si="1"/>
        <v>79.59558823529412</v>
      </c>
      <c r="I17" s="728">
        <v>580</v>
      </c>
      <c r="J17" s="23">
        <v>472</v>
      </c>
      <c r="K17" s="1044">
        <f t="shared" si="2"/>
        <v>81.37931034482759</v>
      </c>
      <c r="L17" s="354">
        <v>38</v>
      </c>
    </row>
    <row r="18" spans="1:12" ht="12.75">
      <c r="A18" s="410">
        <v>13</v>
      </c>
      <c r="B18" s="143" t="s">
        <v>205</v>
      </c>
      <c r="C18" s="6">
        <v>515</v>
      </c>
      <c r="D18" s="6">
        <v>503</v>
      </c>
      <c r="E18" s="1044">
        <f t="shared" si="0"/>
        <v>97.66990291262137</v>
      </c>
      <c r="F18" s="1271">
        <v>728</v>
      </c>
      <c r="G18" s="1246">
        <v>403</v>
      </c>
      <c r="H18" s="1043">
        <f t="shared" si="1"/>
        <v>55.35714285714286</v>
      </c>
      <c r="I18" s="728">
        <v>564</v>
      </c>
      <c r="J18" s="23">
        <v>508</v>
      </c>
      <c r="K18" s="1044">
        <f t="shared" si="2"/>
        <v>90.0709219858156</v>
      </c>
      <c r="L18" s="354">
        <v>10</v>
      </c>
    </row>
    <row r="19" spans="1:12" ht="12.75">
      <c r="A19" s="410">
        <v>14</v>
      </c>
      <c r="B19" s="142" t="s">
        <v>203</v>
      </c>
      <c r="C19" s="6">
        <v>148</v>
      </c>
      <c r="D19" s="6">
        <v>145</v>
      </c>
      <c r="E19" s="1044">
        <f t="shared" si="0"/>
        <v>97.97297297297297</v>
      </c>
      <c r="F19" s="1271">
        <v>160</v>
      </c>
      <c r="G19" s="1246">
        <v>122</v>
      </c>
      <c r="H19" s="1043">
        <f t="shared" si="1"/>
        <v>76.25</v>
      </c>
      <c r="I19" s="728">
        <v>151</v>
      </c>
      <c r="J19" s="23">
        <v>150</v>
      </c>
      <c r="K19" s="1044">
        <f t="shared" si="2"/>
        <v>99.33774834437085</v>
      </c>
      <c r="L19" s="354">
        <v>5</v>
      </c>
    </row>
    <row r="20" spans="1:12" ht="12.75">
      <c r="A20" s="410">
        <v>15</v>
      </c>
      <c r="B20" s="142" t="s">
        <v>204</v>
      </c>
      <c r="C20" s="6">
        <v>955</v>
      </c>
      <c r="D20" s="6">
        <v>871</v>
      </c>
      <c r="E20" s="1044">
        <f t="shared" si="0"/>
        <v>91.2041884816754</v>
      </c>
      <c r="F20" s="1271">
        <v>981</v>
      </c>
      <c r="G20" s="1246">
        <v>685</v>
      </c>
      <c r="H20" s="1043">
        <f t="shared" si="1"/>
        <v>69.82670744138633</v>
      </c>
      <c r="I20" s="728">
        <v>955</v>
      </c>
      <c r="J20" s="23">
        <v>857</v>
      </c>
      <c r="K20" s="1044">
        <f t="shared" si="2"/>
        <v>89.73821989528797</v>
      </c>
      <c r="L20" s="354">
        <v>12</v>
      </c>
    </row>
    <row r="21" spans="1:12" ht="12.75">
      <c r="A21" s="410">
        <v>16</v>
      </c>
      <c r="B21" s="144" t="s">
        <v>534</v>
      </c>
      <c r="C21" s="6">
        <v>200</v>
      </c>
      <c r="D21" s="6">
        <v>173</v>
      </c>
      <c r="E21" s="1044">
        <f t="shared" si="0"/>
        <v>86.5</v>
      </c>
      <c r="F21" s="1271">
        <v>200</v>
      </c>
      <c r="G21" s="1246">
        <v>155</v>
      </c>
      <c r="H21" s="1043">
        <f t="shared" si="1"/>
        <v>77.5</v>
      </c>
      <c r="I21" s="728">
        <v>200</v>
      </c>
      <c r="J21" s="23">
        <v>158</v>
      </c>
      <c r="K21" s="1044">
        <f t="shared" si="2"/>
        <v>79</v>
      </c>
      <c r="L21" s="354">
        <v>0</v>
      </c>
    </row>
    <row r="22" spans="1:12" ht="12.75">
      <c r="A22" s="1542" t="s">
        <v>208</v>
      </c>
      <c r="B22" s="1543"/>
      <c r="C22" s="258">
        <f>SUM(C6:C21)</f>
        <v>17262</v>
      </c>
      <c r="D22" s="258">
        <f>SUM(D6:D21)</f>
        <v>14897</v>
      </c>
      <c r="E22" s="1094">
        <f t="shared" si="0"/>
        <v>86.29938593442243</v>
      </c>
      <c r="F22" s="258">
        <f>SUM(F6:F21)</f>
        <v>18379</v>
      </c>
      <c r="G22" s="258">
        <f>SUM(G6:G21)</f>
        <v>12591</v>
      </c>
      <c r="H22" s="1094">
        <f t="shared" si="1"/>
        <v>68.50753577452528</v>
      </c>
      <c r="I22" s="258">
        <f>SUM(I6:I21)</f>
        <v>17197</v>
      </c>
      <c r="J22" s="258">
        <f>SUM(J6:J21)</f>
        <v>14941</v>
      </c>
      <c r="K22" s="1094">
        <f>+J22/I22*100</f>
        <v>86.88143280804792</v>
      </c>
      <c r="L22" s="493">
        <f>SUM(L6:L21)</f>
        <v>329</v>
      </c>
    </row>
    <row r="23" spans="1:12" ht="12.75">
      <c r="A23" s="410">
        <v>17</v>
      </c>
      <c r="B23" s="6" t="s">
        <v>209</v>
      </c>
      <c r="C23" s="6">
        <v>194</v>
      </c>
      <c r="D23" s="47">
        <v>194</v>
      </c>
      <c r="E23" s="1044">
        <f t="shared" si="0"/>
        <v>100</v>
      </c>
      <c r="F23" s="1267">
        <v>220</v>
      </c>
      <c r="G23" s="1267">
        <v>176</v>
      </c>
      <c r="H23" s="1043">
        <f t="shared" si="1"/>
        <v>80</v>
      </c>
      <c r="I23" s="6">
        <v>189</v>
      </c>
      <c r="J23" s="6">
        <v>183</v>
      </c>
      <c r="K23" s="1044">
        <f aca="true" t="shared" si="3" ref="K23:K37">+J23/I23*100</f>
        <v>96.82539682539682</v>
      </c>
      <c r="L23" s="354">
        <v>0</v>
      </c>
    </row>
    <row r="24" spans="1:12" ht="12.75">
      <c r="A24" s="410">
        <v>18</v>
      </c>
      <c r="B24" s="6" t="s">
        <v>210</v>
      </c>
      <c r="C24" s="6">
        <v>108</v>
      </c>
      <c r="D24" s="6">
        <v>103</v>
      </c>
      <c r="E24" s="1044">
        <f t="shared" si="0"/>
        <v>95.37037037037037</v>
      </c>
      <c r="F24" s="1267">
        <v>118</v>
      </c>
      <c r="G24" s="1267">
        <v>107</v>
      </c>
      <c r="H24" s="1043">
        <f t="shared" si="1"/>
        <v>90.67796610169492</v>
      </c>
      <c r="I24" s="6">
        <v>110</v>
      </c>
      <c r="J24" s="6">
        <v>105</v>
      </c>
      <c r="K24" s="1044">
        <f t="shared" si="3"/>
        <v>95.45454545454545</v>
      </c>
      <c r="L24" s="354">
        <v>17</v>
      </c>
    </row>
    <row r="25" spans="1:12" ht="12.75">
      <c r="A25" s="410">
        <v>19</v>
      </c>
      <c r="B25" s="6" t="s">
        <v>211</v>
      </c>
      <c r="C25" s="6">
        <v>91</v>
      </c>
      <c r="D25" s="6">
        <v>91</v>
      </c>
      <c r="E25" s="1044">
        <f t="shared" si="0"/>
        <v>100</v>
      </c>
      <c r="F25" s="1267">
        <v>85</v>
      </c>
      <c r="G25" s="1267">
        <v>76</v>
      </c>
      <c r="H25" s="1043">
        <f t="shared" si="1"/>
        <v>89.41176470588236</v>
      </c>
      <c r="I25" s="6">
        <v>84</v>
      </c>
      <c r="J25" s="6">
        <v>84</v>
      </c>
      <c r="K25" s="1044">
        <f t="shared" si="3"/>
        <v>100</v>
      </c>
      <c r="L25" s="354">
        <v>0</v>
      </c>
    </row>
    <row r="26" spans="1:12" ht="12.75">
      <c r="A26" s="410">
        <v>20</v>
      </c>
      <c r="B26" s="6" t="s">
        <v>212</v>
      </c>
      <c r="C26" s="6">
        <v>119</v>
      </c>
      <c r="D26" s="6">
        <v>119</v>
      </c>
      <c r="E26" s="1044">
        <f t="shared" si="0"/>
        <v>100</v>
      </c>
      <c r="F26" s="1267">
        <v>114</v>
      </c>
      <c r="G26" s="1267">
        <v>83</v>
      </c>
      <c r="H26" s="1043">
        <f t="shared" si="1"/>
        <v>72.80701754385966</v>
      </c>
      <c r="I26" s="6">
        <v>118</v>
      </c>
      <c r="J26" s="6">
        <v>118</v>
      </c>
      <c r="K26" s="1044">
        <f t="shared" si="3"/>
        <v>100</v>
      </c>
      <c r="L26" s="354">
        <v>0</v>
      </c>
    </row>
    <row r="27" spans="1:12" ht="12.75">
      <c r="A27" s="410">
        <v>21</v>
      </c>
      <c r="B27" s="6" t="s">
        <v>191</v>
      </c>
      <c r="C27" s="6">
        <v>630</v>
      </c>
      <c r="D27" s="6">
        <v>593</v>
      </c>
      <c r="E27" s="1044">
        <f t="shared" si="0"/>
        <v>94.12698412698413</v>
      </c>
      <c r="F27" s="1267">
        <v>682</v>
      </c>
      <c r="G27" s="1267">
        <v>642</v>
      </c>
      <c r="H27" s="1043">
        <f t="shared" si="1"/>
        <v>94.13489736070382</v>
      </c>
      <c r="I27" s="6">
        <v>630</v>
      </c>
      <c r="J27" s="6">
        <v>601</v>
      </c>
      <c r="K27" s="1044">
        <f t="shared" si="3"/>
        <v>95.3968253968254</v>
      </c>
      <c r="L27" s="354">
        <v>0</v>
      </c>
    </row>
    <row r="28" spans="1:12" ht="12.75">
      <c r="A28" s="410">
        <v>22</v>
      </c>
      <c r="B28" s="6" t="s">
        <v>192</v>
      </c>
      <c r="C28" s="23">
        <v>78</v>
      </c>
      <c r="D28" s="23">
        <v>78</v>
      </c>
      <c r="E28" s="1044">
        <f t="shared" si="0"/>
        <v>100</v>
      </c>
      <c r="F28" s="1267">
        <v>97</v>
      </c>
      <c r="G28" s="1267">
        <v>97</v>
      </c>
      <c r="H28" s="1043">
        <f t="shared" si="1"/>
        <v>100</v>
      </c>
      <c r="I28" s="23">
        <v>74</v>
      </c>
      <c r="J28" s="23">
        <v>74</v>
      </c>
      <c r="K28" s="1044">
        <f t="shared" si="3"/>
        <v>100</v>
      </c>
      <c r="L28" s="355">
        <v>0</v>
      </c>
    </row>
    <row r="29" spans="1:12" ht="12.75">
      <c r="A29" s="410">
        <v>23</v>
      </c>
      <c r="B29" s="6" t="s">
        <v>590</v>
      </c>
      <c r="C29" s="23">
        <v>80</v>
      </c>
      <c r="D29" s="23">
        <v>66</v>
      </c>
      <c r="E29" s="1044">
        <f t="shared" si="0"/>
        <v>82.5</v>
      </c>
      <c r="F29" s="1267">
        <v>93</v>
      </c>
      <c r="G29" s="1267">
        <v>75</v>
      </c>
      <c r="H29" s="1043">
        <f t="shared" si="1"/>
        <v>80.64516129032258</v>
      </c>
      <c r="I29" s="23">
        <v>78</v>
      </c>
      <c r="J29" s="23">
        <v>63</v>
      </c>
      <c r="K29" s="1044">
        <f t="shared" si="3"/>
        <v>80.76923076923077</v>
      </c>
      <c r="L29" s="355">
        <v>0</v>
      </c>
    </row>
    <row r="30" spans="1:12" ht="12.75" customHeight="1">
      <c r="A30" s="410">
        <v>24</v>
      </c>
      <c r="B30" s="6" t="s">
        <v>213</v>
      </c>
      <c r="C30" s="23">
        <v>1015</v>
      </c>
      <c r="D30" s="23">
        <v>876</v>
      </c>
      <c r="E30" s="1044">
        <f t="shared" si="0"/>
        <v>86.30541871921183</v>
      </c>
      <c r="F30" s="1267">
        <v>1015</v>
      </c>
      <c r="G30" s="1267">
        <v>855</v>
      </c>
      <c r="H30" s="1043">
        <f t="shared" si="1"/>
        <v>84.23645320197043</v>
      </c>
      <c r="I30" s="23">
        <v>1015</v>
      </c>
      <c r="J30" s="23">
        <v>834</v>
      </c>
      <c r="K30" s="1044">
        <f t="shared" si="3"/>
        <v>82.16748768472907</v>
      </c>
      <c r="L30" s="355">
        <v>0</v>
      </c>
    </row>
    <row r="31" spans="1:12" ht="12.75">
      <c r="A31" s="1542" t="s">
        <v>214</v>
      </c>
      <c r="B31" s="1543"/>
      <c r="C31" s="258">
        <f>SUM(C23:C30)</f>
        <v>2315</v>
      </c>
      <c r="D31" s="258">
        <f>SUM(D23:D30)</f>
        <v>2120</v>
      </c>
      <c r="E31" s="1094">
        <f t="shared" si="0"/>
        <v>91.5766738660907</v>
      </c>
      <c r="F31" s="258">
        <f>SUM(F23:F30)</f>
        <v>2424</v>
      </c>
      <c r="G31" s="258">
        <f>SUM(G23:G30)</f>
        <v>2111</v>
      </c>
      <c r="H31" s="1094">
        <f t="shared" si="1"/>
        <v>87.08745874587459</v>
      </c>
      <c r="I31" s="258">
        <f>SUM(I23:I30)</f>
        <v>2298</v>
      </c>
      <c r="J31" s="258">
        <f>SUM(J23:J30)</f>
        <v>2062</v>
      </c>
      <c r="K31" s="1094">
        <f>+J31/I31*100</f>
        <v>89.73020017406441</v>
      </c>
      <c r="L31" s="493">
        <f>SUM(L23:L30)</f>
        <v>17</v>
      </c>
    </row>
    <row r="32" spans="1:12" ht="12.75">
      <c r="A32" s="410">
        <v>25</v>
      </c>
      <c r="B32" s="84" t="s">
        <v>189</v>
      </c>
      <c r="C32" s="731">
        <v>132</v>
      </c>
      <c r="D32" s="719">
        <v>132</v>
      </c>
      <c r="E32" s="1044">
        <f t="shared" si="0"/>
        <v>100</v>
      </c>
      <c r="F32" s="1267">
        <v>127</v>
      </c>
      <c r="G32" s="1267">
        <v>97</v>
      </c>
      <c r="H32" s="1043">
        <f t="shared" si="1"/>
        <v>76.37795275590551</v>
      </c>
      <c r="I32" s="731">
        <v>124</v>
      </c>
      <c r="J32" s="731">
        <v>115</v>
      </c>
      <c r="K32" s="1044">
        <f t="shared" si="3"/>
        <v>92.74193548387096</v>
      </c>
      <c r="L32" s="1078">
        <v>12</v>
      </c>
    </row>
    <row r="33" spans="1:12" ht="12.75">
      <c r="A33" s="410">
        <v>26</v>
      </c>
      <c r="B33" s="61" t="s">
        <v>190</v>
      </c>
      <c r="C33" s="731">
        <v>76</v>
      </c>
      <c r="D33" s="731">
        <v>76</v>
      </c>
      <c r="E33" s="1044">
        <f t="shared" si="0"/>
        <v>100</v>
      </c>
      <c r="F33" s="1267">
        <v>90</v>
      </c>
      <c r="G33" s="1267">
        <v>90</v>
      </c>
      <c r="H33" s="1043">
        <f t="shared" si="1"/>
        <v>100</v>
      </c>
      <c r="I33" s="731">
        <v>71</v>
      </c>
      <c r="J33" s="731">
        <v>67</v>
      </c>
      <c r="K33" s="1044">
        <f t="shared" si="3"/>
        <v>94.36619718309859</v>
      </c>
      <c r="L33" s="1079">
        <v>0</v>
      </c>
    </row>
    <row r="34" spans="1:12" ht="12.75">
      <c r="A34" s="410">
        <v>27</v>
      </c>
      <c r="B34" s="84" t="s">
        <v>215</v>
      </c>
      <c r="C34" s="731">
        <v>73</v>
      </c>
      <c r="D34" s="719">
        <v>73</v>
      </c>
      <c r="E34" s="1044">
        <f t="shared" si="0"/>
        <v>100</v>
      </c>
      <c r="F34" s="1267">
        <v>70</v>
      </c>
      <c r="G34" s="1267">
        <v>70</v>
      </c>
      <c r="H34" s="1043">
        <f t="shared" si="1"/>
        <v>100</v>
      </c>
      <c r="I34" s="731">
        <v>72</v>
      </c>
      <c r="J34" s="731">
        <v>72</v>
      </c>
      <c r="K34" s="1044">
        <f t="shared" si="3"/>
        <v>100</v>
      </c>
      <c r="L34" s="1078">
        <v>2</v>
      </c>
    </row>
    <row r="35" spans="1:12" ht="12.75">
      <c r="A35" s="410">
        <v>28</v>
      </c>
      <c r="B35" s="84" t="s">
        <v>216</v>
      </c>
      <c r="C35" s="731">
        <v>55</v>
      </c>
      <c r="D35" s="719">
        <v>34</v>
      </c>
      <c r="E35" s="1044">
        <f t="shared" si="0"/>
        <v>61.81818181818181</v>
      </c>
      <c r="F35" s="1267">
        <v>68</v>
      </c>
      <c r="G35" s="1267">
        <v>68</v>
      </c>
      <c r="H35" s="1043">
        <f t="shared" si="1"/>
        <v>100</v>
      </c>
      <c r="I35" s="731">
        <v>61</v>
      </c>
      <c r="J35" s="731">
        <v>61</v>
      </c>
      <c r="K35" s="1044">
        <f t="shared" si="3"/>
        <v>100</v>
      </c>
      <c r="L35" s="1078">
        <v>0</v>
      </c>
    </row>
    <row r="36" spans="1:12" ht="12.75">
      <c r="A36" s="410">
        <v>29</v>
      </c>
      <c r="B36" s="84" t="s">
        <v>217</v>
      </c>
      <c r="C36" s="731">
        <v>184</v>
      </c>
      <c r="D36" s="719">
        <v>183</v>
      </c>
      <c r="E36" s="1044">
        <f t="shared" si="0"/>
        <v>99.45652173913044</v>
      </c>
      <c r="F36" s="1267">
        <v>191</v>
      </c>
      <c r="G36" s="1267">
        <v>155</v>
      </c>
      <c r="H36" s="1043">
        <f t="shared" si="1"/>
        <v>81.15183246073299</v>
      </c>
      <c r="I36" s="731">
        <v>184</v>
      </c>
      <c r="J36" s="731">
        <v>184</v>
      </c>
      <c r="K36" s="1044">
        <f t="shared" si="3"/>
        <v>100</v>
      </c>
      <c r="L36" s="1078">
        <v>9</v>
      </c>
    </row>
    <row r="37" spans="1:12" ht="12.75">
      <c r="A37" s="410">
        <v>30</v>
      </c>
      <c r="B37" s="84" t="s">
        <v>218</v>
      </c>
      <c r="C37" s="731">
        <v>755</v>
      </c>
      <c r="D37" s="719">
        <v>720</v>
      </c>
      <c r="E37" s="1044">
        <f t="shared" si="0"/>
        <v>95.36423841059603</v>
      </c>
      <c r="F37" s="1267">
        <v>750</v>
      </c>
      <c r="G37" s="1267">
        <v>660</v>
      </c>
      <c r="H37" s="1043">
        <f t="shared" si="1"/>
        <v>88</v>
      </c>
      <c r="I37" s="731">
        <v>755</v>
      </c>
      <c r="J37" s="731">
        <v>700</v>
      </c>
      <c r="K37" s="1044">
        <f t="shared" si="3"/>
        <v>92.71523178807946</v>
      </c>
      <c r="L37" s="1078">
        <v>2</v>
      </c>
    </row>
    <row r="38" spans="1:12" ht="12.75">
      <c r="A38" s="1542" t="s">
        <v>219</v>
      </c>
      <c r="B38" s="1543"/>
      <c r="C38" s="258">
        <f>SUM(C32:C37)</f>
        <v>1275</v>
      </c>
      <c r="D38" s="258">
        <f>SUM(D32:D37)</f>
        <v>1218</v>
      </c>
      <c r="E38" s="1095">
        <f aca="true" t="shared" si="4" ref="E38:E70">+D38/C38*100</f>
        <v>95.52941176470588</v>
      </c>
      <c r="F38" s="258">
        <f>SUM(F32:F37)</f>
        <v>1296</v>
      </c>
      <c r="G38" s="258">
        <f>SUM(G32:G37)</f>
        <v>1140</v>
      </c>
      <c r="H38" s="1094">
        <f aca="true" t="shared" si="5" ref="H38:H65">+G38/F38*100</f>
        <v>87.96296296296296</v>
      </c>
      <c r="I38" s="264">
        <f>SUM(I32:I37)</f>
        <v>1267</v>
      </c>
      <c r="J38" s="264">
        <f>SUM(J32:J37)</f>
        <v>1199</v>
      </c>
      <c r="K38" s="1095">
        <f>+J38/I38*100</f>
        <v>94.63299131807419</v>
      </c>
      <c r="L38" s="1080">
        <f>SUM(L32:L37)</f>
        <v>25</v>
      </c>
    </row>
    <row r="39" spans="1:12" ht="12.75">
      <c r="A39" s="467">
        <v>31</v>
      </c>
      <c r="B39" s="54" t="s">
        <v>220</v>
      </c>
      <c r="C39" s="318">
        <v>305</v>
      </c>
      <c r="D39" s="318">
        <v>279</v>
      </c>
      <c r="E39" s="1044">
        <f t="shared" si="0"/>
        <v>91.47540983606557</v>
      </c>
      <c r="F39" s="1274">
        <v>305</v>
      </c>
      <c r="G39" s="1274">
        <v>279</v>
      </c>
      <c r="H39" s="1043">
        <f t="shared" si="5"/>
        <v>91.47540983606557</v>
      </c>
      <c r="I39" s="23">
        <v>305</v>
      </c>
      <c r="J39" s="23">
        <v>270</v>
      </c>
      <c r="K39" s="1044">
        <f>+J39/I39*100</f>
        <v>88.52459016393442</v>
      </c>
      <c r="L39" s="1081">
        <v>8</v>
      </c>
    </row>
    <row r="40" spans="1:12" ht="12.75">
      <c r="A40" s="467">
        <v>32</v>
      </c>
      <c r="B40" s="54" t="s">
        <v>193</v>
      </c>
      <c r="C40" s="318">
        <v>930</v>
      </c>
      <c r="D40" s="318">
        <v>845</v>
      </c>
      <c r="E40" s="1044">
        <f t="shared" si="0"/>
        <v>90.86021505376344</v>
      </c>
      <c r="F40" s="1267">
        <v>930</v>
      </c>
      <c r="G40" s="1267">
        <v>750</v>
      </c>
      <c r="H40" s="1043">
        <f t="shared" si="5"/>
        <v>80.64516129032258</v>
      </c>
      <c r="I40" s="23">
        <v>930</v>
      </c>
      <c r="J40" s="23">
        <v>831</v>
      </c>
      <c r="K40" s="1044">
        <f>+J40/I40*100</f>
        <v>89.35483870967742</v>
      </c>
      <c r="L40" s="1081">
        <v>15</v>
      </c>
    </row>
    <row r="41" spans="1:12" ht="12.75">
      <c r="A41" s="467">
        <v>33</v>
      </c>
      <c r="B41" s="54" t="s">
        <v>826</v>
      </c>
      <c r="C41" s="318">
        <v>330</v>
      </c>
      <c r="D41" s="318">
        <v>330</v>
      </c>
      <c r="E41" s="1044">
        <f t="shared" si="0"/>
        <v>100</v>
      </c>
      <c r="F41" s="1267">
        <v>330</v>
      </c>
      <c r="G41" s="1267">
        <v>269</v>
      </c>
      <c r="H41" s="1043">
        <f t="shared" si="5"/>
        <v>81.51515151515152</v>
      </c>
      <c r="I41" s="23">
        <v>330</v>
      </c>
      <c r="J41" s="23">
        <v>297</v>
      </c>
      <c r="K41" s="1044">
        <f>+J41/I41*100</f>
        <v>90</v>
      </c>
      <c r="L41" s="355">
        <v>8</v>
      </c>
    </row>
    <row r="42" spans="1:12" ht="12.75">
      <c r="A42" s="1542" t="s">
        <v>222</v>
      </c>
      <c r="B42" s="1543"/>
      <c r="C42" s="145">
        <f>SUM(C39:C41)</f>
        <v>1565</v>
      </c>
      <c r="D42" s="145">
        <f>SUM(D39:D41)</f>
        <v>1454</v>
      </c>
      <c r="E42" s="1094">
        <f t="shared" si="4"/>
        <v>92.90734824281151</v>
      </c>
      <c r="F42" s="145">
        <f>SUM(F39:F41)</f>
        <v>1565</v>
      </c>
      <c r="G42" s="145">
        <f>SUM(G39:G41)</f>
        <v>1298</v>
      </c>
      <c r="H42" s="1094">
        <f t="shared" si="5"/>
        <v>82.93929712460064</v>
      </c>
      <c r="I42" s="145">
        <f>SUM(I39:I41)</f>
        <v>1565</v>
      </c>
      <c r="J42" s="145">
        <f>SUM(J39:J41)</f>
        <v>1398</v>
      </c>
      <c r="K42" s="1094">
        <f>+J42/I42*100</f>
        <v>89.32907348242811</v>
      </c>
      <c r="L42" s="1082">
        <f>SUM(L39:L41)</f>
        <v>31</v>
      </c>
    </row>
    <row r="43" spans="1:12" ht="12.75">
      <c r="A43" s="410">
        <v>34</v>
      </c>
      <c r="B43" s="54" t="s">
        <v>330</v>
      </c>
      <c r="C43" s="23">
        <v>104</v>
      </c>
      <c r="D43" s="23">
        <v>104</v>
      </c>
      <c r="E43" s="1044">
        <f t="shared" si="0"/>
        <v>100</v>
      </c>
      <c r="F43" s="1267">
        <v>101</v>
      </c>
      <c r="G43" s="1267">
        <v>90</v>
      </c>
      <c r="H43" s="1043">
        <f t="shared" si="5"/>
        <v>89.10891089108911</v>
      </c>
      <c r="I43" s="23">
        <v>101</v>
      </c>
      <c r="J43" s="23">
        <v>100</v>
      </c>
      <c r="K43" s="1044">
        <f aca="true" t="shared" si="6" ref="K43:K58">+J43/I43*100</f>
        <v>99.00990099009901</v>
      </c>
      <c r="L43" s="1083">
        <v>6</v>
      </c>
    </row>
    <row r="44" spans="1:12" ht="12.75">
      <c r="A44" s="410">
        <v>35</v>
      </c>
      <c r="B44" s="54" t="s">
        <v>224</v>
      </c>
      <c r="C44" s="23">
        <v>49</v>
      </c>
      <c r="D44" s="23">
        <v>47</v>
      </c>
      <c r="E44" s="1044">
        <f t="shared" si="0"/>
        <v>95.91836734693877</v>
      </c>
      <c r="F44" s="1267">
        <v>49</v>
      </c>
      <c r="G44" s="1267">
        <v>48</v>
      </c>
      <c r="H44" s="1043">
        <f t="shared" si="5"/>
        <v>97.95918367346938</v>
      </c>
      <c r="I44" s="23">
        <v>49</v>
      </c>
      <c r="J44" s="23">
        <v>49</v>
      </c>
      <c r="K44" s="1044">
        <f t="shared" si="6"/>
        <v>100</v>
      </c>
      <c r="L44" s="1081">
        <v>0</v>
      </c>
    </row>
    <row r="45" spans="1:12" ht="12.75">
      <c r="A45" s="410">
        <v>36</v>
      </c>
      <c r="B45" s="54" t="s">
        <v>225</v>
      </c>
      <c r="C45" s="318">
        <v>45</v>
      </c>
      <c r="D45" s="318">
        <v>45</v>
      </c>
      <c r="E45" s="1044">
        <f t="shared" si="0"/>
        <v>100</v>
      </c>
      <c r="F45" s="1267">
        <v>45</v>
      </c>
      <c r="G45" s="1267">
        <v>43</v>
      </c>
      <c r="H45" s="1043">
        <f t="shared" si="5"/>
        <v>95.55555555555556</v>
      </c>
      <c r="I45" s="23">
        <v>45</v>
      </c>
      <c r="J45" s="23">
        <v>43</v>
      </c>
      <c r="K45" s="1044">
        <f t="shared" si="6"/>
        <v>95.55555555555556</v>
      </c>
      <c r="L45" s="1081">
        <v>2</v>
      </c>
    </row>
    <row r="46" spans="1:12" ht="12.75">
      <c r="A46" s="410">
        <v>37</v>
      </c>
      <c r="B46" s="54" t="s">
        <v>226</v>
      </c>
      <c r="C46" s="318">
        <v>54</v>
      </c>
      <c r="D46" s="318">
        <v>54</v>
      </c>
      <c r="E46" s="1044">
        <f t="shared" si="0"/>
        <v>100</v>
      </c>
      <c r="F46" s="1267">
        <v>54</v>
      </c>
      <c r="G46" s="1267">
        <v>54</v>
      </c>
      <c r="H46" s="1043">
        <f t="shared" si="5"/>
        <v>100</v>
      </c>
      <c r="I46" s="23">
        <v>54</v>
      </c>
      <c r="J46" s="23">
        <v>54</v>
      </c>
      <c r="K46" s="1044">
        <f t="shared" si="6"/>
        <v>100</v>
      </c>
      <c r="L46" s="1081">
        <v>1</v>
      </c>
    </row>
    <row r="47" spans="1:12" ht="12.75">
      <c r="A47" s="410">
        <v>38</v>
      </c>
      <c r="B47" s="54" t="s">
        <v>227</v>
      </c>
      <c r="C47" s="318">
        <v>75</v>
      </c>
      <c r="D47" s="318">
        <v>74</v>
      </c>
      <c r="E47" s="1044">
        <f t="shared" si="0"/>
        <v>98.66666666666667</v>
      </c>
      <c r="F47" s="1267">
        <v>75</v>
      </c>
      <c r="G47" s="1267">
        <v>73</v>
      </c>
      <c r="H47" s="1043">
        <f t="shared" si="5"/>
        <v>97.33333333333334</v>
      </c>
      <c r="I47" s="23">
        <v>75</v>
      </c>
      <c r="J47" s="23">
        <v>74</v>
      </c>
      <c r="K47" s="1044">
        <f t="shared" si="6"/>
        <v>98.66666666666667</v>
      </c>
      <c r="L47" s="1081">
        <v>0</v>
      </c>
    </row>
    <row r="48" spans="1:12" ht="12.75">
      <c r="A48" s="410">
        <v>39</v>
      </c>
      <c r="B48" s="54" t="s">
        <v>228</v>
      </c>
      <c r="C48" s="318">
        <v>48</v>
      </c>
      <c r="D48" s="318">
        <v>42</v>
      </c>
      <c r="E48" s="1044">
        <f t="shared" si="0"/>
        <v>87.5</v>
      </c>
      <c r="F48" s="1267">
        <v>49</v>
      </c>
      <c r="G48" s="1267">
        <v>49</v>
      </c>
      <c r="H48" s="1043">
        <f t="shared" si="5"/>
        <v>100</v>
      </c>
      <c r="I48" s="23">
        <v>48</v>
      </c>
      <c r="J48" s="23">
        <v>42</v>
      </c>
      <c r="K48" s="1044">
        <f t="shared" si="6"/>
        <v>87.5</v>
      </c>
      <c r="L48" s="1081">
        <v>0</v>
      </c>
    </row>
    <row r="49" spans="1:12" ht="12.75">
      <c r="A49" s="410">
        <v>40</v>
      </c>
      <c r="B49" s="54" t="s">
        <v>194</v>
      </c>
      <c r="C49" s="318">
        <v>189</v>
      </c>
      <c r="D49" s="318">
        <v>164</v>
      </c>
      <c r="E49" s="1044">
        <f t="shared" si="0"/>
        <v>86.77248677248677</v>
      </c>
      <c r="F49" s="1267">
        <v>189</v>
      </c>
      <c r="G49" s="1267">
        <v>179</v>
      </c>
      <c r="H49" s="1043">
        <f t="shared" si="5"/>
        <v>94.70899470899471</v>
      </c>
      <c r="I49" s="23">
        <v>189</v>
      </c>
      <c r="J49" s="23">
        <v>159</v>
      </c>
      <c r="K49" s="1044">
        <f t="shared" si="6"/>
        <v>84.12698412698413</v>
      </c>
      <c r="L49" s="1081">
        <v>0</v>
      </c>
    </row>
    <row r="50" spans="1:12" ht="12.75">
      <c r="A50" s="410">
        <v>41</v>
      </c>
      <c r="B50" s="54" t="s">
        <v>229</v>
      </c>
      <c r="C50" s="318">
        <v>662</v>
      </c>
      <c r="D50" s="318">
        <v>541</v>
      </c>
      <c r="E50" s="1044">
        <f t="shared" si="0"/>
        <v>81.72205438066466</v>
      </c>
      <c r="F50" s="1267">
        <v>662</v>
      </c>
      <c r="G50" s="1267">
        <v>455</v>
      </c>
      <c r="H50" s="1043">
        <f t="shared" si="5"/>
        <v>68.7311178247734</v>
      </c>
      <c r="I50" s="23">
        <v>662</v>
      </c>
      <c r="J50" s="70">
        <v>536</v>
      </c>
      <c r="K50" s="1044">
        <f t="shared" si="6"/>
        <v>80.96676737160121</v>
      </c>
      <c r="L50" s="1081">
        <v>0</v>
      </c>
    </row>
    <row r="51" spans="1:12" ht="12.75">
      <c r="A51" s="1542" t="s">
        <v>230</v>
      </c>
      <c r="B51" s="1543"/>
      <c r="C51" s="258">
        <f>SUM(C43:C50)</f>
        <v>1226</v>
      </c>
      <c r="D51" s="258">
        <f>SUM(D43:D50)</f>
        <v>1071</v>
      </c>
      <c r="E51" s="1094">
        <f t="shared" si="4"/>
        <v>87.35725938009789</v>
      </c>
      <c r="F51" s="258">
        <f>SUM(F43:F50)</f>
        <v>1224</v>
      </c>
      <c r="G51" s="258">
        <f>SUM(G43:G50)</f>
        <v>991</v>
      </c>
      <c r="H51" s="1094">
        <f t="shared" si="5"/>
        <v>80.9640522875817</v>
      </c>
      <c r="I51" s="258">
        <f>SUM(I43:I50)</f>
        <v>1223</v>
      </c>
      <c r="J51" s="258">
        <f>SUM(J43:J50)</f>
        <v>1057</v>
      </c>
      <c r="K51" s="1094">
        <f>+J51/I51*100</f>
        <v>86.42681929681112</v>
      </c>
      <c r="L51" s="493">
        <f>SUM(L43:L50)</f>
        <v>9</v>
      </c>
    </row>
    <row r="52" spans="1:12" ht="12.75" customHeight="1">
      <c r="A52" s="410">
        <v>42</v>
      </c>
      <c r="B52" s="54" t="s">
        <v>231</v>
      </c>
      <c r="C52" s="6">
        <v>385</v>
      </c>
      <c r="D52" s="6">
        <v>331</v>
      </c>
      <c r="E52" s="1044">
        <f t="shared" si="4"/>
        <v>85.97402597402596</v>
      </c>
      <c r="F52" s="1267">
        <v>388</v>
      </c>
      <c r="G52" s="1267">
        <v>341</v>
      </c>
      <c r="H52" s="1043">
        <f t="shared" si="5"/>
        <v>87.88659793814433</v>
      </c>
      <c r="I52" s="6">
        <v>385</v>
      </c>
      <c r="J52" s="6">
        <v>354</v>
      </c>
      <c r="K52" s="1044">
        <f t="shared" si="6"/>
        <v>91.94805194805194</v>
      </c>
      <c r="L52" s="354">
        <v>0</v>
      </c>
    </row>
    <row r="53" spans="1:12" ht="12.75">
      <c r="A53" s="410">
        <v>43</v>
      </c>
      <c r="B53" s="54" t="s">
        <v>232</v>
      </c>
      <c r="C53" s="6">
        <v>75</v>
      </c>
      <c r="D53" s="6">
        <v>71</v>
      </c>
      <c r="E53" s="1044">
        <f t="shared" si="4"/>
        <v>94.66666666666667</v>
      </c>
      <c r="F53" s="1267">
        <v>80</v>
      </c>
      <c r="G53" s="1267">
        <v>69</v>
      </c>
      <c r="H53" s="1043">
        <f t="shared" si="5"/>
        <v>86.25</v>
      </c>
      <c r="I53" s="6">
        <v>75</v>
      </c>
      <c r="J53" s="6">
        <v>61</v>
      </c>
      <c r="K53" s="1044">
        <f t="shared" si="6"/>
        <v>81.33333333333333</v>
      </c>
      <c r="L53" s="354">
        <v>0</v>
      </c>
    </row>
    <row r="54" spans="1:12" ht="12.75">
      <c r="A54" s="410">
        <v>44</v>
      </c>
      <c r="B54" s="54" t="s">
        <v>233</v>
      </c>
      <c r="C54" s="6">
        <v>70</v>
      </c>
      <c r="D54" s="6">
        <v>68</v>
      </c>
      <c r="E54" s="1044">
        <f t="shared" si="4"/>
        <v>97.14285714285714</v>
      </c>
      <c r="F54" s="1267">
        <v>69</v>
      </c>
      <c r="G54" s="1267">
        <v>67</v>
      </c>
      <c r="H54" s="1043">
        <f t="shared" si="5"/>
        <v>97.10144927536231</v>
      </c>
      <c r="I54" s="6">
        <v>82</v>
      </c>
      <c r="J54" s="6">
        <v>80</v>
      </c>
      <c r="K54" s="1044">
        <f t="shared" si="6"/>
        <v>97.5609756097561</v>
      </c>
      <c r="L54" s="354">
        <v>0</v>
      </c>
    </row>
    <row r="55" spans="1:12" ht="12.75">
      <c r="A55" s="410">
        <v>45</v>
      </c>
      <c r="B55" s="54" t="s">
        <v>159</v>
      </c>
      <c r="C55" s="6">
        <v>1760</v>
      </c>
      <c r="D55" s="6">
        <v>1536</v>
      </c>
      <c r="E55" s="1044">
        <f t="shared" si="4"/>
        <v>87.27272727272727</v>
      </c>
      <c r="F55" s="1267">
        <v>1760</v>
      </c>
      <c r="G55" s="1267">
        <v>1506</v>
      </c>
      <c r="H55" s="1043">
        <f t="shared" si="5"/>
        <v>85.56818181818183</v>
      </c>
      <c r="I55" s="6">
        <v>1760</v>
      </c>
      <c r="J55" s="6">
        <v>1556</v>
      </c>
      <c r="K55" s="1044">
        <f t="shared" si="6"/>
        <v>88.4090909090909</v>
      </c>
      <c r="L55" s="354">
        <v>8</v>
      </c>
    </row>
    <row r="56" spans="1:12" ht="12.75">
      <c r="A56" s="410">
        <v>46</v>
      </c>
      <c r="B56" s="54" t="s">
        <v>234</v>
      </c>
      <c r="C56" s="6">
        <v>58</v>
      </c>
      <c r="D56" s="6">
        <v>58</v>
      </c>
      <c r="E56" s="1044">
        <f t="shared" si="4"/>
        <v>100</v>
      </c>
      <c r="F56" s="1267">
        <v>49</v>
      </c>
      <c r="G56" s="1267">
        <v>49</v>
      </c>
      <c r="H56" s="1043">
        <f t="shared" si="5"/>
        <v>100</v>
      </c>
      <c r="I56" s="6">
        <v>57</v>
      </c>
      <c r="J56" s="6">
        <v>57</v>
      </c>
      <c r="K56" s="1044">
        <f t="shared" si="6"/>
        <v>100</v>
      </c>
      <c r="L56" s="354">
        <v>0</v>
      </c>
    </row>
    <row r="57" spans="1:12" ht="12.75">
      <c r="A57" s="410">
        <v>47</v>
      </c>
      <c r="B57" s="54" t="s">
        <v>235</v>
      </c>
      <c r="C57" s="6">
        <v>70</v>
      </c>
      <c r="D57" s="6">
        <v>61</v>
      </c>
      <c r="E57" s="1044">
        <f t="shared" si="4"/>
        <v>87.14285714285714</v>
      </c>
      <c r="F57" s="1267">
        <v>65</v>
      </c>
      <c r="G57" s="1267">
        <v>52</v>
      </c>
      <c r="H57" s="1043">
        <f t="shared" si="5"/>
        <v>80</v>
      </c>
      <c r="I57" s="6">
        <v>70</v>
      </c>
      <c r="J57" s="6">
        <v>58</v>
      </c>
      <c r="K57" s="1044">
        <f t="shared" si="6"/>
        <v>82.85714285714286</v>
      </c>
      <c r="L57" s="354">
        <v>0</v>
      </c>
    </row>
    <row r="58" spans="1:12" ht="12.75">
      <c r="A58" s="410">
        <v>48</v>
      </c>
      <c r="B58" s="54" t="s">
        <v>183</v>
      </c>
      <c r="C58" s="6">
        <v>125</v>
      </c>
      <c r="D58" s="6">
        <v>120</v>
      </c>
      <c r="E58" s="1044">
        <f t="shared" si="4"/>
        <v>96</v>
      </c>
      <c r="F58" s="1267">
        <v>135</v>
      </c>
      <c r="G58" s="1267">
        <v>124</v>
      </c>
      <c r="H58" s="1043">
        <f t="shared" si="5"/>
        <v>91.85185185185185</v>
      </c>
      <c r="I58" s="6">
        <v>125</v>
      </c>
      <c r="J58" s="6">
        <v>118</v>
      </c>
      <c r="K58" s="1044">
        <f t="shared" si="6"/>
        <v>94.39999999999999</v>
      </c>
      <c r="L58" s="354">
        <v>9</v>
      </c>
    </row>
    <row r="59" spans="1:12" ht="12.75">
      <c r="A59" s="1542" t="s">
        <v>236</v>
      </c>
      <c r="B59" s="1543"/>
      <c r="C59" s="258">
        <f>SUM(C52:C58)</f>
        <v>2543</v>
      </c>
      <c r="D59" s="258">
        <f>SUM(D52:D58)</f>
        <v>2245</v>
      </c>
      <c r="E59" s="1094">
        <f t="shared" si="4"/>
        <v>88.28155721588675</v>
      </c>
      <c r="F59" s="258">
        <f>SUM(F52:F58)</f>
        <v>2546</v>
      </c>
      <c r="G59" s="258">
        <f>SUM(G52:G58)</f>
        <v>2208</v>
      </c>
      <c r="H59" s="1094">
        <f t="shared" si="5"/>
        <v>86.72427336999215</v>
      </c>
      <c r="I59" s="258">
        <f>SUM(I52:I58)</f>
        <v>2554</v>
      </c>
      <c r="J59" s="258">
        <f>SUM(J52:J58)</f>
        <v>2284</v>
      </c>
      <c r="K59" s="1094">
        <f>+J59/I59*100</f>
        <v>89.4283476898982</v>
      </c>
      <c r="L59" s="493">
        <f>SUM(L52:L58)</f>
        <v>17</v>
      </c>
    </row>
    <row r="60" spans="1:12" ht="12.75">
      <c r="A60" s="410">
        <v>49</v>
      </c>
      <c r="B60" s="54" t="s">
        <v>237</v>
      </c>
      <c r="C60" s="23">
        <v>126</v>
      </c>
      <c r="D60" s="318">
        <v>125</v>
      </c>
      <c r="E60" s="1044">
        <f t="shared" si="4"/>
        <v>99.20634920634922</v>
      </c>
      <c r="F60" s="1276">
        <v>126</v>
      </c>
      <c r="G60" s="1276">
        <v>120</v>
      </c>
      <c r="H60" s="1043">
        <f t="shared" si="5"/>
        <v>95.23809523809523</v>
      </c>
      <c r="I60" s="699">
        <v>126</v>
      </c>
      <c r="J60" s="47">
        <v>126</v>
      </c>
      <c r="K60" s="1044">
        <f aca="true" t="shared" si="7" ref="K60:K85">+J60/I60*100</f>
        <v>100</v>
      </c>
      <c r="L60" s="355">
        <v>0</v>
      </c>
    </row>
    <row r="61" spans="1:12" ht="12.75">
      <c r="A61" s="410">
        <v>50</v>
      </c>
      <c r="B61" s="54" t="s">
        <v>238</v>
      </c>
      <c r="C61" s="23">
        <v>510</v>
      </c>
      <c r="D61" s="23">
        <v>500</v>
      </c>
      <c r="E61" s="1044">
        <f t="shared" si="4"/>
        <v>98.0392156862745</v>
      </c>
      <c r="F61" s="1277">
        <v>510</v>
      </c>
      <c r="G61" s="1277">
        <v>220</v>
      </c>
      <c r="H61" s="1043">
        <f t="shared" si="5"/>
        <v>43.13725490196079</v>
      </c>
      <c r="I61" s="700">
        <v>510</v>
      </c>
      <c r="J61" s="6">
        <v>480</v>
      </c>
      <c r="K61" s="1044">
        <f t="shared" si="7"/>
        <v>94.11764705882352</v>
      </c>
      <c r="L61" s="355">
        <v>6</v>
      </c>
    </row>
    <row r="62" spans="1:12" ht="12.75">
      <c r="A62" s="410">
        <v>51</v>
      </c>
      <c r="B62" s="54" t="s">
        <v>239</v>
      </c>
      <c r="C62" s="23">
        <v>350</v>
      </c>
      <c r="D62" s="23">
        <v>335</v>
      </c>
      <c r="E62" s="1044">
        <f t="shared" si="4"/>
        <v>95.71428571428572</v>
      </c>
      <c r="F62" s="1277">
        <v>360</v>
      </c>
      <c r="G62" s="1277">
        <v>332</v>
      </c>
      <c r="H62" s="1043">
        <f t="shared" si="5"/>
        <v>92.22222222222223</v>
      </c>
      <c r="I62" s="700">
        <v>350</v>
      </c>
      <c r="J62" s="6">
        <v>335</v>
      </c>
      <c r="K62" s="1044">
        <f t="shared" si="7"/>
        <v>95.71428571428572</v>
      </c>
      <c r="L62" s="355">
        <v>0</v>
      </c>
    </row>
    <row r="63" spans="1:12" ht="12.75">
      <c r="A63" s="410">
        <v>52</v>
      </c>
      <c r="B63" s="54" t="s">
        <v>160</v>
      </c>
      <c r="C63" s="23">
        <v>33</v>
      </c>
      <c r="D63" s="23">
        <v>27</v>
      </c>
      <c r="E63" s="1044">
        <f t="shared" si="4"/>
        <v>81.81818181818183</v>
      </c>
      <c r="F63" s="1277">
        <v>30</v>
      </c>
      <c r="G63" s="1277">
        <v>21</v>
      </c>
      <c r="H63" s="1043">
        <f t="shared" si="5"/>
        <v>70</v>
      </c>
      <c r="I63" s="700">
        <v>33</v>
      </c>
      <c r="J63" s="6">
        <v>24</v>
      </c>
      <c r="K63" s="1044">
        <f t="shared" si="7"/>
        <v>72.72727272727273</v>
      </c>
      <c r="L63" s="355">
        <v>0</v>
      </c>
    </row>
    <row r="64" spans="1:12" ht="12.75">
      <c r="A64" s="410">
        <v>53</v>
      </c>
      <c r="B64" s="54" t="s">
        <v>240</v>
      </c>
      <c r="C64" s="23">
        <v>130</v>
      </c>
      <c r="D64" s="318">
        <v>120</v>
      </c>
      <c r="E64" s="1044">
        <f t="shared" si="4"/>
        <v>92.3076923076923</v>
      </c>
      <c r="F64" s="1277">
        <v>130</v>
      </c>
      <c r="G64" s="1277">
        <v>130</v>
      </c>
      <c r="H64" s="1043">
        <f t="shared" si="5"/>
        <v>100</v>
      </c>
      <c r="I64" s="700">
        <v>130</v>
      </c>
      <c r="J64" s="6">
        <v>45</v>
      </c>
      <c r="K64" s="1044">
        <f t="shared" si="7"/>
        <v>34.61538461538461</v>
      </c>
      <c r="L64" s="355">
        <v>0</v>
      </c>
    </row>
    <row r="65" spans="1:12" ht="12.75">
      <c r="A65" s="410">
        <v>54</v>
      </c>
      <c r="B65" s="54" t="s">
        <v>195</v>
      </c>
      <c r="C65" s="23">
        <v>203</v>
      </c>
      <c r="D65" s="318">
        <v>135</v>
      </c>
      <c r="E65" s="1044">
        <f t="shared" si="4"/>
        <v>66.50246305418719</v>
      </c>
      <c r="F65" s="1277">
        <v>203</v>
      </c>
      <c r="G65" s="1277">
        <v>135</v>
      </c>
      <c r="H65" s="1043">
        <f t="shared" si="5"/>
        <v>66.50246305418719</v>
      </c>
      <c r="I65" s="700">
        <v>203</v>
      </c>
      <c r="J65" s="317">
        <v>145</v>
      </c>
      <c r="K65" s="1044">
        <f t="shared" si="7"/>
        <v>71.42857142857143</v>
      </c>
      <c r="L65" s="355">
        <v>3</v>
      </c>
    </row>
    <row r="66" spans="1:12" ht="12.75">
      <c r="A66" s="1542" t="s">
        <v>241</v>
      </c>
      <c r="B66" s="1543"/>
      <c r="C66" s="258">
        <f>SUM(C60:C65)</f>
        <v>1352</v>
      </c>
      <c r="D66" s="258">
        <f>SUM(D60:D65)</f>
        <v>1242</v>
      </c>
      <c r="E66" s="1094">
        <f t="shared" si="4"/>
        <v>91.86390532544378</v>
      </c>
      <c r="F66" s="258">
        <f>SUM(F60:F65)</f>
        <v>1359</v>
      </c>
      <c r="G66" s="258">
        <f>SUM(G60:G65)</f>
        <v>958</v>
      </c>
      <c r="H66" s="1094">
        <f aca="true" t="shared" si="8" ref="H66:H90">+G66/F66*100</f>
        <v>70.49300956585725</v>
      </c>
      <c r="I66" s="258">
        <f>SUM(I60:I65)</f>
        <v>1352</v>
      </c>
      <c r="J66" s="258">
        <f>SUM(J60:J65)</f>
        <v>1155</v>
      </c>
      <c r="K66" s="1094">
        <f t="shared" si="7"/>
        <v>85.42899408284023</v>
      </c>
      <c r="L66" s="493">
        <f>SUM(L60:L65)</f>
        <v>9</v>
      </c>
    </row>
    <row r="67" spans="1:12" ht="12.75">
      <c r="A67" s="410">
        <v>55</v>
      </c>
      <c r="B67" s="84" t="s">
        <v>242</v>
      </c>
      <c r="C67" s="76">
        <v>360</v>
      </c>
      <c r="D67" s="76">
        <v>342</v>
      </c>
      <c r="E67" s="1044">
        <f t="shared" si="4"/>
        <v>95</v>
      </c>
      <c r="F67" s="1267">
        <v>366</v>
      </c>
      <c r="G67" s="1267">
        <v>343</v>
      </c>
      <c r="H67" s="1043">
        <f t="shared" si="8"/>
        <v>93.71584699453553</v>
      </c>
      <c r="I67" s="76">
        <v>360</v>
      </c>
      <c r="J67" s="76">
        <v>341</v>
      </c>
      <c r="K67" s="1044">
        <f t="shared" si="7"/>
        <v>94.72222222222221</v>
      </c>
      <c r="L67" s="1084">
        <v>20</v>
      </c>
    </row>
    <row r="68" spans="1:12" ht="12.75">
      <c r="A68" s="410">
        <v>56</v>
      </c>
      <c r="B68" s="84" t="s">
        <v>243</v>
      </c>
      <c r="C68" s="76">
        <v>124</v>
      </c>
      <c r="D68" s="76">
        <v>118</v>
      </c>
      <c r="E68" s="1044">
        <f t="shared" si="4"/>
        <v>95.16129032258065</v>
      </c>
      <c r="F68" s="1267">
        <v>120</v>
      </c>
      <c r="G68" s="1267">
        <v>98</v>
      </c>
      <c r="H68" s="1043">
        <f t="shared" si="8"/>
        <v>81.66666666666667</v>
      </c>
      <c r="I68" s="76">
        <v>120</v>
      </c>
      <c r="J68" s="76">
        <v>110</v>
      </c>
      <c r="K68" s="1044">
        <f t="shared" si="7"/>
        <v>91.66666666666666</v>
      </c>
      <c r="L68" s="1084">
        <v>0</v>
      </c>
    </row>
    <row r="69" spans="1:12" ht="12.75">
      <c r="A69" s="410">
        <v>57</v>
      </c>
      <c r="B69" s="84" t="s">
        <v>199</v>
      </c>
      <c r="C69" s="76">
        <v>94</v>
      </c>
      <c r="D69" s="76">
        <v>85</v>
      </c>
      <c r="E69" s="1044">
        <f t="shared" si="4"/>
        <v>90.42553191489363</v>
      </c>
      <c r="F69" s="1267">
        <v>94</v>
      </c>
      <c r="G69" s="1267">
        <v>91</v>
      </c>
      <c r="H69" s="1043">
        <f t="shared" si="8"/>
        <v>96.80851063829788</v>
      </c>
      <c r="I69" s="76">
        <v>94</v>
      </c>
      <c r="J69" s="76">
        <v>79</v>
      </c>
      <c r="K69" s="1044">
        <f t="shared" si="7"/>
        <v>84.04255319148936</v>
      </c>
      <c r="L69" s="1084">
        <v>0</v>
      </c>
    </row>
    <row r="70" spans="1:12" ht="12.75">
      <c r="A70" s="410">
        <v>58</v>
      </c>
      <c r="B70" s="84" t="s">
        <v>244</v>
      </c>
      <c r="C70" s="76">
        <v>159</v>
      </c>
      <c r="D70" s="76">
        <v>150</v>
      </c>
      <c r="E70" s="1044">
        <f t="shared" si="4"/>
        <v>94.33962264150944</v>
      </c>
      <c r="F70" s="1267">
        <v>155</v>
      </c>
      <c r="G70" s="1267">
        <v>148</v>
      </c>
      <c r="H70" s="1043">
        <f t="shared" si="8"/>
        <v>95.48387096774194</v>
      </c>
      <c r="I70" s="76">
        <v>159</v>
      </c>
      <c r="J70" s="76">
        <v>154</v>
      </c>
      <c r="K70" s="1044">
        <f t="shared" si="7"/>
        <v>96.85534591194968</v>
      </c>
      <c r="L70" s="1085">
        <v>0</v>
      </c>
    </row>
    <row r="71" spans="1:12" ht="12.75">
      <c r="A71" s="1542" t="s">
        <v>245</v>
      </c>
      <c r="B71" s="1543"/>
      <c r="C71" s="258">
        <f>SUM(C67:C70)</f>
        <v>737</v>
      </c>
      <c r="D71" s="258">
        <f>SUM(D67:D70)</f>
        <v>695</v>
      </c>
      <c r="E71" s="1094">
        <f aca="true" t="shared" si="9" ref="E71:E103">+D71/C71*100</f>
        <v>94.30122116689282</v>
      </c>
      <c r="F71" s="258">
        <f>SUM(F67:F70)</f>
        <v>735</v>
      </c>
      <c r="G71" s="258">
        <f>SUM(G67:G70)</f>
        <v>680</v>
      </c>
      <c r="H71" s="1094">
        <f t="shared" si="8"/>
        <v>92.51700680272108</v>
      </c>
      <c r="I71" s="258">
        <f>SUM(I67:I70)</f>
        <v>733</v>
      </c>
      <c r="J71" s="258">
        <f>SUM(J67:J70)</f>
        <v>684</v>
      </c>
      <c r="K71" s="1094">
        <f t="shared" si="7"/>
        <v>93.31514324693042</v>
      </c>
      <c r="L71" s="493">
        <f>SUM(L67:L70)</f>
        <v>20</v>
      </c>
    </row>
    <row r="72" spans="1:12" ht="12.75">
      <c r="A72" s="410">
        <v>59</v>
      </c>
      <c r="B72" s="84" t="s">
        <v>246</v>
      </c>
      <c r="C72" s="76">
        <v>48</v>
      </c>
      <c r="D72" s="76">
        <v>48</v>
      </c>
      <c r="E72" s="1044">
        <f t="shared" si="9"/>
        <v>100</v>
      </c>
      <c r="F72" s="1275">
        <v>73</v>
      </c>
      <c r="G72" s="1275">
        <v>71</v>
      </c>
      <c r="H72" s="1044">
        <f t="shared" si="8"/>
        <v>97.26027397260275</v>
      </c>
      <c r="I72" s="764">
        <v>48</v>
      </c>
      <c r="J72" s="288">
        <v>46</v>
      </c>
      <c r="K72" s="1096">
        <f t="shared" si="7"/>
        <v>95.83333333333334</v>
      </c>
      <c r="L72" s="505">
        <v>0</v>
      </c>
    </row>
    <row r="73" spans="1:12" ht="12.75">
      <c r="A73" s="410">
        <v>60</v>
      </c>
      <c r="B73" s="84" t="s">
        <v>161</v>
      </c>
      <c r="C73" s="76">
        <v>297</v>
      </c>
      <c r="D73" s="76">
        <v>249</v>
      </c>
      <c r="E73" s="1044">
        <f t="shared" si="9"/>
        <v>83.83838383838383</v>
      </c>
      <c r="F73" s="1275">
        <v>331</v>
      </c>
      <c r="G73" s="1275">
        <v>271</v>
      </c>
      <c r="H73" s="1044">
        <f t="shared" si="8"/>
        <v>81.87311178247734</v>
      </c>
      <c r="I73" s="764">
        <v>297</v>
      </c>
      <c r="J73" s="288">
        <v>233</v>
      </c>
      <c r="K73" s="1096">
        <f t="shared" si="7"/>
        <v>78.45117845117845</v>
      </c>
      <c r="L73" s="505">
        <v>0</v>
      </c>
    </row>
    <row r="74" spans="1:12" ht="12.75">
      <c r="A74" s="410">
        <v>61</v>
      </c>
      <c r="B74" s="84" t="s">
        <v>247</v>
      </c>
      <c r="C74" s="76">
        <v>143</v>
      </c>
      <c r="D74" s="76">
        <v>116</v>
      </c>
      <c r="E74" s="1044">
        <f t="shared" si="9"/>
        <v>81.11888111888112</v>
      </c>
      <c r="F74" s="1275">
        <v>180</v>
      </c>
      <c r="G74" s="1275">
        <v>148</v>
      </c>
      <c r="H74" s="1044">
        <f t="shared" si="8"/>
        <v>82.22222222222221</v>
      </c>
      <c r="I74" s="887">
        <v>143</v>
      </c>
      <c r="J74" s="888">
        <v>101</v>
      </c>
      <c r="K74" s="1096">
        <f t="shared" si="7"/>
        <v>70.62937062937063</v>
      </c>
      <c r="L74" s="466">
        <v>66</v>
      </c>
    </row>
    <row r="75" spans="1:12" ht="12.75">
      <c r="A75" s="1542" t="s">
        <v>248</v>
      </c>
      <c r="B75" s="1543"/>
      <c r="C75" s="260">
        <f>SUM(C72:C74)</f>
        <v>488</v>
      </c>
      <c r="D75" s="260">
        <f>SUM(D72:D74)</f>
        <v>413</v>
      </c>
      <c r="E75" s="1097">
        <f t="shared" si="9"/>
        <v>84.6311475409836</v>
      </c>
      <c r="F75" s="260">
        <f>SUM(F72:F74)</f>
        <v>584</v>
      </c>
      <c r="G75" s="260">
        <f>SUM(G72:G74)</f>
        <v>490</v>
      </c>
      <c r="H75" s="1097">
        <f>+G75/F75*100</f>
        <v>83.9041095890411</v>
      </c>
      <c r="I75" s="260">
        <f>SUM(I72:I74)</f>
        <v>488</v>
      </c>
      <c r="J75" s="260">
        <f>SUM(J72:J74)</f>
        <v>380</v>
      </c>
      <c r="K75" s="1097">
        <f t="shared" si="7"/>
        <v>77.8688524590164</v>
      </c>
      <c r="L75" s="1086">
        <f>SUM(L72:L74)</f>
        <v>66</v>
      </c>
    </row>
    <row r="76" spans="1:12" ht="12.75">
      <c r="A76" s="410">
        <v>62</v>
      </c>
      <c r="B76" s="54" t="s">
        <v>249</v>
      </c>
      <c r="C76" s="6">
        <v>134</v>
      </c>
      <c r="D76" s="6">
        <v>130</v>
      </c>
      <c r="E76" s="1043">
        <f t="shared" si="9"/>
        <v>97.01492537313433</v>
      </c>
      <c r="F76" s="1275">
        <v>160</v>
      </c>
      <c r="G76" s="1275">
        <v>135</v>
      </c>
      <c r="H76" s="1043">
        <f t="shared" si="8"/>
        <v>84.375</v>
      </c>
      <c r="I76" s="6">
        <v>134</v>
      </c>
      <c r="J76" s="6">
        <v>126</v>
      </c>
      <c r="K76" s="1096">
        <f t="shared" si="7"/>
        <v>94.02985074626866</v>
      </c>
      <c r="L76" s="576">
        <v>3</v>
      </c>
    </row>
    <row r="77" spans="1:12" ht="12.75">
      <c r="A77" s="410">
        <v>63</v>
      </c>
      <c r="B77" s="54" t="s">
        <v>594</v>
      </c>
      <c r="C77" s="6">
        <v>175</v>
      </c>
      <c r="D77" s="6">
        <v>151</v>
      </c>
      <c r="E77" s="1043">
        <f t="shared" si="9"/>
        <v>86.28571428571429</v>
      </c>
      <c r="F77" s="1275">
        <v>180</v>
      </c>
      <c r="G77" s="1275">
        <v>165</v>
      </c>
      <c r="H77" s="1043">
        <f t="shared" si="8"/>
        <v>91.66666666666666</v>
      </c>
      <c r="I77" s="6">
        <v>175</v>
      </c>
      <c r="J77" s="6">
        <v>154</v>
      </c>
      <c r="K77" s="1096">
        <f t="shared" si="7"/>
        <v>88</v>
      </c>
      <c r="L77" s="576">
        <v>0</v>
      </c>
    </row>
    <row r="78" spans="1:12" ht="12.75">
      <c r="A78" s="410">
        <v>64</v>
      </c>
      <c r="B78" s="54" t="s">
        <v>254</v>
      </c>
      <c r="C78" s="6">
        <v>151</v>
      </c>
      <c r="D78" s="6">
        <v>125</v>
      </c>
      <c r="E78" s="1043">
        <f t="shared" si="9"/>
        <v>82.78145695364239</v>
      </c>
      <c r="F78" s="1275">
        <v>151</v>
      </c>
      <c r="G78" s="1275">
        <v>121</v>
      </c>
      <c r="H78" s="1043">
        <f t="shared" si="8"/>
        <v>80.13245033112582</v>
      </c>
      <c r="I78" s="6">
        <v>151</v>
      </c>
      <c r="J78" s="6">
        <v>132</v>
      </c>
      <c r="K78" s="1096">
        <f t="shared" si="7"/>
        <v>87.41721854304636</v>
      </c>
      <c r="L78" s="576">
        <v>0</v>
      </c>
    </row>
    <row r="79" spans="1:12" ht="12.75">
      <c r="A79" s="410">
        <v>65</v>
      </c>
      <c r="B79" s="54" t="s">
        <v>250</v>
      </c>
      <c r="C79" s="6">
        <v>61</v>
      </c>
      <c r="D79" s="6">
        <v>61</v>
      </c>
      <c r="E79" s="1043">
        <f t="shared" si="9"/>
        <v>100</v>
      </c>
      <c r="F79" s="1275">
        <v>105</v>
      </c>
      <c r="G79" s="1275">
        <v>105</v>
      </c>
      <c r="H79" s="1043">
        <f t="shared" si="8"/>
        <v>100</v>
      </c>
      <c r="I79" s="6">
        <v>60</v>
      </c>
      <c r="J79" s="6">
        <v>54</v>
      </c>
      <c r="K79" s="1096">
        <f t="shared" si="7"/>
        <v>90</v>
      </c>
      <c r="L79" s="576">
        <v>0</v>
      </c>
    </row>
    <row r="80" spans="1:12" ht="12.75" customHeight="1">
      <c r="A80" s="410">
        <v>66</v>
      </c>
      <c r="B80" s="54" t="s">
        <v>593</v>
      </c>
      <c r="C80" s="6">
        <v>95</v>
      </c>
      <c r="D80" s="6">
        <v>87</v>
      </c>
      <c r="E80" s="1043">
        <f t="shared" si="9"/>
        <v>91.57894736842105</v>
      </c>
      <c r="F80" s="1275">
        <v>100</v>
      </c>
      <c r="G80" s="1275">
        <v>83</v>
      </c>
      <c r="H80" s="1043">
        <f t="shared" si="8"/>
        <v>83</v>
      </c>
      <c r="I80" s="6">
        <v>95</v>
      </c>
      <c r="J80" s="6">
        <v>90</v>
      </c>
      <c r="K80" s="1096">
        <f t="shared" si="7"/>
        <v>94.73684210526315</v>
      </c>
      <c r="L80" s="576">
        <v>0</v>
      </c>
    </row>
    <row r="81" spans="1:12" ht="12.75">
      <c r="A81" s="410">
        <v>67</v>
      </c>
      <c r="B81" s="54" t="s">
        <v>251</v>
      </c>
      <c r="C81" s="6">
        <v>203</v>
      </c>
      <c r="D81" s="6">
        <v>193</v>
      </c>
      <c r="E81" s="1043">
        <f t="shared" si="9"/>
        <v>95.07389162561576</v>
      </c>
      <c r="F81" s="1275">
        <v>199</v>
      </c>
      <c r="G81" s="1275">
        <v>190</v>
      </c>
      <c r="H81" s="1043">
        <f t="shared" si="8"/>
        <v>95.47738693467338</v>
      </c>
      <c r="I81" s="6">
        <v>203</v>
      </c>
      <c r="J81" s="6">
        <v>202</v>
      </c>
      <c r="K81" s="1096">
        <f t="shared" si="7"/>
        <v>99.50738916256158</v>
      </c>
      <c r="L81" s="576">
        <v>0</v>
      </c>
    </row>
    <row r="82" spans="1:12" ht="12.75">
      <c r="A82" s="410">
        <v>68</v>
      </c>
      <c r="B82" s="54" t="s">
        <v>252</v>
      </c>
      <c r="C82" s="6">
        <v>170</v>
      </c>
      <c r="D82" s="6">
        <v>132</v>
      </c>
      <c r="E82" s="1043">
        <f t="shared" si="9"/>
        <v>77.64705882352942</v>
      </c>
      <c r="F82" s="1275">
        <v>170</v>
      </c>
      <c r="G82" s="1275">
        <v>106</v>
      </c>
      <c r="H82" s="1043">
        <f t="shared" si="8"/>
        <v>62.35294117647059</v>
      </c>
      <c r="I82" s="6">
        <v>170</v>
      </c>
      <c r="J82" s="6">
        <v>124</v>
      </c>
      <c r="K82" s="1096">
        <f t="shared" si="7"/>
        <v>72.94117647058823</v>
      </c>
      <c r="L82" s="576">
        <v>1</v>
      </c>
    </row>
    <row r="83" spans="1:12" ht="12.75">
      <c r="A83" s="410">
        <v>69</v>
      </c>
      <c r="B83" s="54" t="s">
        <v>162</v>
      </c>
      <c r="C83" s="6">
        <v>320</v>
      </c>
      <c r="D83" s="6">
        <v>318</v>
      </c>
      <c r="E83" s="1043">
        <f t="shared" si="9"/>
        <v>99.375</v>
      </c>
      <c r="F83" s="1275">
        <v>320</v>
      </c>
      <c r="G83" s="1275">
        <v>320</v>
      </c>
      <c r="H83" s="1043">
        <f t="shared" si="8"/>
        <v>100</v>
      </c>
      <c r="I83" s="6">
        <v>320</v>
      </c>
      <c r="J83" s="6">
        <v>318</v>
      </c>
      <c r="K83" s="1096">
        <f t="shared" si="7"/>
        <v>99.375</v>
      </c>
      <c r="L83" s="576">
        <v>0</v>
      </c>
    </row>
    <row r="84" spans="1:12" ht="12.75">
      <c r="A84" s="410">
        <v>70</v>
      </c>
      <c r="B84" s="54" t="s">
        <v>253</v>
      </c>
      <c r="C84" s="6">
        <v>297</v>
      </c>
      <c r="D84" s="6">
        <v>285</v>
      </c>
      <c r="E84" s="1043">
        <f t="shared" si="9"/>
        <v>95.95959595959596</v>
      </c>
      <c r="F84" s="1275">
        <v>275</v>
      </c>
      <c r="G84" s="1275">
        <v>263</v>
      </c>
      <c r="H84" s="1043">
        <f t="shared" si="8"/>
        <v>95.63636363636364</v>
      </c>
      <c r="I84" s="6">
        <v>297</v>
      </c>
      <c r="J84" s="6">
        <v>285</v>
      </c>
      <c r="K84" s="1096">
        <f t="shared" si="7"/>
        <v>95.95959595959596</v>
      </c>
      <c r="L84" s="576">
        <v>0</v>
      </c>
    </row>
    <row r="85" spans="1:12" ht="12.75">
      <c r="A85" s="410">
        <v>71</v>
      </c>
      <c r="B85" s="54" t="s">
        <v>163</v>
      </c>
      <c r="C85" s="6">
        <v>583</v>
      </c>
      <c r="D85" s="6">
        <v>557</v>
      </c>
      <c r="E85" s="1043">
        <f t="shared" si="9"/>
        <v>95.54030874785592</v>
      </c>
      <c r="F85" s="1275">
        <v>583</v>
      </c>
      <c r="G85" s="1275">
        <v>483</v>
      </c>
      <c r="H85" s="1043">
        <f t="shared" si="8"/>
        <v>82.84734133790738</v>
      </c>
      <c r="I85" s="6">
        <v>583</v>
      </c>
      <c r="J85" s="6">
        <v>551</v>
      </c>
      <c r="K85" s="1096">
        <f t="shared" si="7"/>
        <v>94.51114922813036</v>
      </c>
      <c r="L85" s="576">
        <v>0</v>
      </c>
    </row>
    <row r="86" spans="1:12" ht="12.75">
      <c r="A86" s="1542" t="s">
        <v>255</v>
      </c>
      <c r="B86" s="1543"/>
      <c r="C86" s="260">
        <f>SUM(C76:C85)</f>
        <v>2189</v>
      </c>
      <c r="D86" s="260">
        <f>SUM(D76:D85)</f>
        <v>2039</v>
      </c>
      <c r="E86" s="1097">
        <f t="shared" si="9"/>
        <v>93.14755596162631</v>
      </c>
      <c r="F86" s="260">
        <f>SUM(F76:F85)</f>
        <v>2243</v>
      </c>
      <c r="G86" s="260">
        <f>SUM(G76:G85)</f>
        <v>1971</v>
      </c>
      <c r="H86" s="1097">
        <f aca="true" t="shared" si="10" ref="H86:H137">+G86/F86*100</f>
        <v>87.87338386090057</v>
      </c>
      <c r="I86" s="260">
        <f>SUM(I76:I85)</f>
        <v>2188</v>
      </c>
      <c r="J86" s="260">
        <f>SUM(J76:J85)</f>
        <v>2036</v>
      </c>
      <c r="K86" s="1097">
        <f>+J86/I86*100</f>
        <v>93.05301645338209</v>
      </c>
      <c r="L86" s="1086">
        <f>SUM(L76:L85)</f>
        <v>4</v>
      </c>
    </row>
    <row r="87" spans="1:12" ht="12.75">
      <c r="A87" s="410">
        <v>72</v>
      </c>
      <c r="B87" s="54" t="s">
        <v>164</v>
      </c>
      <c r="C87" s="6">
        <v>940</v>
      </c>
      <c r="D87" s="6">
        <v>894</v>
      </c>
      <c r="E87" s="1096">
        <v>95.1063829787234</v>
      </c>
      <c r="F87" s="1275">
        <v>950</v>
      </c>
      <c r="G87" s="1275">
        <v>860</v>
      </c>
      <c r="H87" s="1043">
        <f t="shared" si="8"/>
        <v>90.52631578947368</v>
      </c>
      <c r="I87" s="6">
        <v>940</v>
      </c>
      <c r="J87" s="6">
        <v>869</v>
      </c>
      <c r="K87" s="1096">
        <f>+J87/I87*100</f>
        <v>92.4468085106383</v>
      </c>
      <c r="L87" s="354">
        <v>14</v>
      </c>
    </row>
    <row r="88" spans="1:12" ht="12.75" customHeight="1">
      <c r="A88" s="410">
        <v>73</v>
      </c>
      <c r="B88" s="84" t="s">
        <v>596</v>
      </c>
      <c r="C88" s="6">
        <v>350</v>
      </c>
      <c r="D88" s="6">
        <v>324</v>
      </c>
      <c r="E88" s="1096">
        <v>92.57142857142857</v>
      </c>
      <c r="F88" s="1275">
        <v>360</v>
      </c>
      <c r="G88" s="1275">
        <v>356</v>
      </c>
      <c r="H88" s="1043">
        <f t="shared" si="8"/>
        <v>98.88888888888889</v>
      </c>
      <c r="I88" s="6">
        <v>350</v>
      </c>
      <c r="J88" s="6">
        <v>333</v>
      </c>
      <c r="K88" s="1096">
        <f>+J88/I88*100</f>
        <v>95.14285714285714</v>
      </c>
      <c r="L88" s="354">
        <v>2</v>
      </c>
    </row>
    <row r="89" spans="1:12" ht="12.75">
      <c r="A89" s="410">
        <v>74</v>
      </c>
      <c r="B89" s="84" t="s">
        <v>257</v>
      </c>
      <c r="C89" s="6">
        <v>256</v>
      </c>
      <c r="D89" s="6">
        <v>222</v>
      </c>
      <c r="E89" s="1096">
        <v>86.71875</v>
      </c>
      <c r="F89" s="1275">
        <v>240</v>
      </c>
      <c r="G89" s="1275">
        <v>217</v>
      </c>
      <c r="H89" s="1043">
        <f t="shared" si="8"/>
        <v>90.41666666666667</v>
      </c>
      <c r="I89" s="6">
        <v>256</v>
      </c>
      <c r="J89" s="6">
        <v>222</v>
      </c>
      <c r="K89" s="1096">
        <f>+J89/I89*100</f>
        <v>86.71875</v>
      </c>
      <c r="L89" s="354">
        <v>2</v>
      </c>
    </row>
    <row r="90" spans="1:12" ht="12.75">
      <c r="A90" s="410">
        <v>75</v>
      </c>
      <c r="B90" s="54" t="s">
        <v>165</v>
      </c>
      <c r="C90" s="6">
        <v>122</v>
      </c>
      <c r="D90" s="6">
        <v>119</v>
      </c>
      <c r="E90" s="1096">
        <v>97.54098360655738</v>
      </c>
      <c r="F90" s="1275">
        <v>125</v>
      </c>
      <c r="G90" s="1275">
        <v>121</v>
      </c>
      <c r="H90" s="1043">
        <f t="shared" si="8"/>
        <v>96.8</v>
      </c>
      <c r="I90" s="6">
        <v>122</v>
      </c>
      <c r="J90" s="6">
        <v>114</v>
      </c>
      <c r="K90" s="1096">
        <f>+J90/I90*100</f>
        <v>93.44262295081968</v>
      </c>
      <c r="L90" s="354">
        <v>0</v>
      </c>
    </row>
    <row r="91" spans="1:12" ht="12.75">
      <c r="A91" s="1542" t="s">
        <v>258</v>
      </c>
      <c r="B91" s="1543"/>
      <c r="C91" s="260">
        <f>SUM(C87:C90)</f>
        <v>1668</v>
      </c>
      <c r="D91" s="260">
        <f>SUM(D87:D90)</f>
        <v>1559</v>
      </c>
      <c r="E91" s="1097">
        <f t="shared" si="9"/>
        <v>93.4652278177458</v>
      </c>
      <c r="F91" s="260">
        <f>SUM(F87:F90)</f>
        <v>1675</v>
      </c>
      <c r="G91" s="260">
        <f>SUM(G87:G90)</f>
        <v>1554</v>
      </c>
      <c r="H91" s="1097">
        <f aca="true" t="shared" si="11" ref="H91:H97">+G91/F91*100</f>
        <v>92.77611940298507</v>
      </c>
      <c r="I91" s="260">
        <f>SUM(I87:I90)</f>
        <v>1668</v>
      </c>
      <c r="J91" s="260">
        <f>SUM(J87:J90)</f>
        <v>1538</v>
      </c>
      <c r="K91" s="1097">
        <f aca="true" t="shared" si="12" ref="K91:K103">+J91/I91*100</f>
        <v>92.20623501199042</v>
      </c>
      <c r="L91" s="1086">
        <f>SUM(L87:L90)</f>
        <v>18</v>
      </c>
    </row>
    <row r="92" spans="1:12" ht="12.75">
      <c r="A92" s="410">
        <v>76</v>
      </c>
      <c r="B92" s="187" t="s">
        <v>182</v>
      </c>
      <c r="C92" s="319">
        <v>950</v>
      </c>
      <c r="D92" s="319">
        <v>843</v>
      </c>
      <c r="E92" s="1043">
        <f t="shared" si="9"/>
        <v>88.73684210526316</v>
      </c>
      <c r="F92" s="1275">
        <v>950</v>
      </c>
      <c r="G92" s="1275">
        <v>741</v>
      </c>
      <c r="H92" s="1043">
        <f t="shared" si="11"/>
        <v>78</v>
      </c>
      <c r="I92" s="330">
        <v>950</v>
      </c>
      <c r="J92" s="329">
        <v>848</v>
      </c>
      <c r="K92" s="1096">
        <f t="shared" si="12"/>
        <v>89.26315789473685</v>
      </c>
      <c r="L92" s="1087">
        <v>0</v>
      </c>
    </row>
    <row r="93" spans="1:13" ht="12.75">
      <c r="A93" s="410">
        <v>77</v>
      </c>
      <c r="B93" s="187" t="s">
        <v>259</v>
      </c>
      <c r="C93" s="327">
        <v>175</v>
      </c>
      <c r="D93" s="327">
        <v>154</v>
      </c>
      <c r="E93" s="1043">
        <f t="shared" si="9"/>
        <v>88</v>
      </c>
      <c r="F93" s="1275">
        <v>175</v>
      </c>
      <c r="G93" s="1275">
        <v>140</v>
      </c>
      <c r="H93" s="1043">
        <f t="shared" si="11"/>
        <v>80</v>
      </c>
      <c r="I93" s="770">
        <v>175</v>
      </c>
      <c r="J93" s="771">
        <v>157</v>
      </c>
      <c r="K93" s="1096">
        <f t="shared" si="12"/>
        <v>89.71428571428571</v>
      </c>
      <c r="L93" s="1088">
        <v>1</v>
      </c>
      <c r="M93">
        <v>1</v>
      </c>
    </row>
    <row r="94" spans="1:13" ht="12.75">
      <c r="A94" s="410">
        <v>78</v>
      </c>
      <c r="B94" s="187" t="s">
        <v>261</v>
      </c>
      <c r="C94" s="327">
        <v>203</v>
      </c>
      <c r="D94" s="327">
        <v>191</v>
      </c>
      <c r="E94" s="1043">
        <f t="shared" si="9"/>
        <v>94.08866995073892</v>
      </c>
      <c r="F94" s="1275">
        <v>203</v>
      </c>
      <c r="G94" s="1275">
        <v>191</v>
      </c>
      <c r="H94" s="1043">
        <f t="shared" si="11"/>
        <v>94.08866995073892</v>
      </c>
      <c r="I94" s="772">
        <v>204</v>
      </c>
      <c r="J94" s="773">
        <v>204</v>
      </c>
      <c r="K94" s="1096">
        <f t="shared" si="12"/>
        <v>100</v>
      </c>
      <c r="L94" s="1089">
        <v>1</v>
      </c>
      <c r="M94">
        <v>1</v>
      </c>
    </row>
    <row r="95" spans="1:12" ht="12.75">
      <c r="A95" s="410">
        <v>79</v>
      </c>
      <c r="B95" s="187" t="s">
        <v>260</v>
      </c>
      <c r="C95" s="6">
        <v>1593</v>
      </c>
      <c r="D95" s="6">
        <v>1082</v>
      </c>
      <c r="E95" s="1043">
        <f t="shared" si="9"/>
        <v>67.92215944758317</v>
      </c>
      <c r="F95" s="1275">
        <v>1654</v>
      </c>
      <c r="G95" s="1275">
        <v>389</v>
      </c>
      <c r="H95" s="1043">
        <f t="shared" si="11"/>
        <v>23.518742442563482</v>
      </c>
      <c r="I95" s="700">
        <v>1593</v>
      </c>
      <c r="J95" s="6">
        <v>1075</v>
      </c>
      <c r="K95" s="1096">
        <f t="shared" si="12"/>
        <v>67.48273697426241</v>
      </c>
      <c r="L95" s="354">
        <v>161</v>
      </c>
    </row>
    <row r="96" spans="1:12" ht="12.75">
      <c r="A96" s="410">
        <v>80</v>
      </c>
      <c r="B96" s="188" t="s">
        <v>262</v>
      </c>
      <c r="C96" s="6">
        <v>450</v>
      </c>
      <c r="D96" s="6">
        <v>390</v>
      </c>
      <c r="E96" s="1043">
        <f t="shared" si="9"/>
        <v>86.66666666666667</v>
      </c>
      <c r="F96" s="1258">
        <v>460</v>
      </c>
      <c r="G96" s="1258">
        <v>420</v>
      </c>
      <c r="H96" s="1043">
        <f t="shared" si="11"/>
        <v>91.30434782608695</v>
      </c>
      <c r="I96" s="700">
        <v>450</v>
      </c>
      <c r="J96" s="6">
        <v>390</v>
      </c>
      <c r="K96" s="1096">
        <f t="shared" si="12"/>
        <v>86.66666666666667</v>
      </c>
      <c r="L96" s="354">
        <v>0</v>
      </c>
    </row>
    <row r="97" spans="1:12" ht="12.75">
      <c r="A97" s="1542" t="s">
        <v>263</v>
      </c>
      <c r="B97" s="1543"/>
      <c r="C97" s="979">
        <f>SUM(C92:C96)</f>
        <v>3371</v>
      </c>
      <c r="D97" s="979">
        <f>SUM(D92:D96)</f>
        <v>2660</v>
      </c>
      <c r="E97" s="1098">
        <f t="shared" si="9"/>
        <v>78.90833580539899</v>
      </c>
      <c r="F97" s="1278">
        <f>SUM(F92:F96)</f>
        <v>3442</v>
      </c>
      <c r="G97" s="1278">
        <f>SUM(G92:G96)</f>
        <v>1881</v>
      </c>
      <c r="H97" s="1098">
        <f t="shared" si="11"/>
        <v>54.64846019755956</v>
      </c>
      <c r="I97" s="979">
        <f>SUM(I92:I96)</f>
        <v>3372</v>
      </c>
      <c r="J97" s="979">
        <f>SUM(J92:J96)</f>
        <v>2674</v>
      </c>
      <c r="K97" s="1098">
        <f t="shared" si="12"/>
        <v>79.30011862396204</v>
      </c>
      <c r="L97" s="1090">
        <f>SUM(L92:L96)</f>
        <v>163</v>
      </c>
    </row>
    <row r="98" spans="1:12" ht="13.5" customHeight="1">
      <c r="A98" s="410">
        <v>81</v>
      </c>
      <c r="B98" s="54" t="s">
        <v>201</v>
      </c>
      <c r="C98" s="13">
        <v>174</v>
      </c>
      <c r="D98" s="6">
        <v>172</v>
      </c>
      <c r="E98" s="1043">
        <f t="shared" si="9"/>
        <v>98.85057471264368</v>
      </c>
      <c r="F98" s="1279">
        <v>160</v>
      </c>
      <c r="G98" s="1279">
        <v>147</v>
      </c>
      <c r="H98" s="1043">
        <f aca="true" t="shared" si="13" ref="H98:H103">+G98/F98*100</f>
        <v>91.875</v>
      </c>
      <c r="I98" s="6">
        <v>174</v>
      </c>
      <c r="J98" s="6">
        <v>170</v>
      </c>
      <c r="K98" s="1099">
        <f t="shared" si="12"/>
        <v>97.70114942528735</v>
      </c>
      <c r="L98" s="576">
        <v>0</v>
      </c>
    </row>
    <row r="99" spans="1:12" ht="12.75">
      <c r="A99" s="410">
        <v>82</v>
      </c>
      <c r="B99" s="54" t="s">
        <v>264</v>
      </c>
      <c r="C99" s="6">
        <v>96</v>
      </c>
      <c r="D99" s="6">
        <v>96</v>
      </c>
      <c r="E99" s="1043">
        <f t="shared" si="9"/>
        <v>100</v>
      </c>
      <c r="F99" s="1279">
        <v>104</v>
      </c>
      <c r="G99" s="1279">
        <v>104</v>
      </c>
      <c r="H99" s="1043">
        <f t="shared" si="13"/>
        <v>100</v>
      </c>
      <c r="I99" s="6">
        <v>96</v>
      </c>
      <c r="J99" s="6">
        <v>96</v>
      </c>
      <c r="K99" s="1099">
        <f t="shared" si="12"/>
        <v>100</v>
      </c>
      <c r="L99" s="576">
        <v>0</v>
      </c>
    </row>
    <row r="100" spans="1:12" ht="12.75">
      <c r="A100" s="410">
        <v>83</v>
      </c>
      <c r="B100" s="54" t="s">
        <v>265</v>
      </c>
      <c r="C100" s="6">
        <v>966</v>
      </c>
      <c r="D100" s="6">
        <v>818</v>
      </c>
      <c r="E100" s="1043">
        <f t="shared" si="9"/>
        <v>84.67908902691511</v>
      </c>
      <c r="F100" s="1279">
        <v>953</v>
      </c>
      <c r="G100" s="1279">
        <v>743</v>
      </c>
      <c r="H100" s="1043">
        <f t="shared" si="13"/>
        <v>77.96432318992655</v>
      </c>
      <c r="I100" s="6">
        <v>966</v>
      </c>
      <c r="J100" s="6">
        <v>886</v>
      </c>
      <c r="K100" s="1099">
        <f t="shared" si="12"/>
        <v>91.7184265010352</v>
      </c>
      <c r="L100" s="492">
        <v>0</v>
      </c>
    </row>
    <row r="101" spans="1:12" ht="12.75">
      <c r="A101" s="410">
        <v>84</v>
      </c>
      <c r="B101" s="54" t="s">
        <v>266</v>
      </c>
      <c r="C101" s="6">
        <v>257</v>
      </c>
      <c r="D101" s="6">
        <v>257</v>
      </c>
      <c r="E101" s="1043">
        <f t="shared" si="9"/>
        <v>100</v>
      </c>
      <c r="F101" s="1279">
        <v>205</v>
      </c>
      <c r="G101" s="1279">
        <v>204</v>
      </c>
      <c r="H101" s="1043">
        <f t="shared" si="13"/>
        <v>99.51219512195122</v>
      </c>
      <c r="I101" s="6">
        <v>312</v>
      </c>
      <c r="J101" s="6">
        <v>310</v>
      </c>
      <c r="K101" s="1099">
        <f t="shared" si="12"/>
        <v>99.35897435897436</v>
      </c>
      <c r="L101" s="576">
        <v>0</v>
      </c>
    </row>
    <row r="102" spans="1:12" ht="12.75">
      <c r="A102" s="410">
        <v>85</v>
      </c>
      <c r="B102" s="54" t="s">
        <v>267</v>
      </c>
      <c r="C102" s="6">
        <v>42</v>
      </c>
      <c r="D102" s="6">
        <v>32</v>
      </c>
      <c r="E102" s="1043">
        <f t="shared" si="9"/>
        <v>76.19047619047619</v>
      </c>
      <c r="F102" s="1279">
        <v>56</v>
      </c>
      <c r="G102" s="1279">
        <v>37</v>
      </c>
      <c r="H102" s="1043">
        <f t="shared" si="13"/>
        <v>66.07142857142857</v>
      </c>
      <c r="I102" s="6">
        <v>42</v>
      </c>
      <c r="J102" s="6">
        <v>30</v>
      </c>
      <c r="K102" s="1099">
        <f t="shared" si="12"/>
        <v>71.42857142857143</v>
      </c>
      <c r="L102" s="576">
        <v>0</v>
      </c>
    </row>
    <row r="103" spans="1:12" ht="12.75">
      <c r="A103" s="410">
        <v>86</v>
      </c>
      <c r="B103" s="54" t="s">
        <v>268</v>
      </c>
      <c r="C103" s="6">
        <v>115</v>
      </c>
      <c r="D103" s="6">
        <v>79</v>
      </c>
      <c r="E103" s="1043">
        <f t="shared" si="9"/>
        <v>68.69565217391305</v>
      </c>
      <c r="F103" s="1279">
        <v>120</v>
      </c>
      <c r="G103" s="1279">
        <v>85</v>
      </c>
      <c r="H103" s="1043">
        <f t="shared" si="13"/>
        <v>70.83333333333334</v>
      </c>
      <c r="I103" s="6">
        <v>115</v>
      </c>
      <c r="J103" s="6">
        <v>73</v>
      </c>
      <c r="K103" s="1099">
        <f t="shared" si="12"/>
        <v>63.47826086956522</v>
      </c>
      <c r="L103" s="492">
        <v>0</v>
      </c>
    </row>
    <row r="104" spans="1:12" ht="12.75">
      <c r="A104" s="1542" t="s">
        <v>269</v>
      </c>
      <c r="B104" s="1543"/>
      <c r="C104" s="979">
        <f>SUM(C98:C103)</f>
        <v>1650</v>
      </c>
      <c r="D104" s="979">
        <f>SUM(D98:D103)</f>
        <v>1454</v>
      </c>
      <c r="E104" s="1098">
        <f aca="true" t="shared" si="14" ref="E104:E111">+D104/C104*100</f>
        <v>88.12121212121212</v>
      </c>
      <c r="F104" s="979">
        <f>SUM(F98:F103)</f>
        <v>1598</v>
      </c>
      <c r="G104" s="979">
        <f>SUM(G98:G103)</f>
        <v>1320</v>
      </c>
      <c r="H104" s="1098">
        <f>+G104/F104*100</f>
        <v>82.60325406758447</v>
      </c>
      <c r="I104" s="979">
        <f>SUM(I98:I103)</f>
        <v>1705</v>
      </c>
      <c r="J104" s="979">
        <f>SUM(J98:J103)</f>
        <v>1565</v>
      </c>
      <c r="K104" s="1098">
        <f>+J104/I104*100</f>
        <v>91.78885630498533</v>
      </c>
      <c r="L104" s="1090">
        <f>SUM(L98:L103)</f>
        <v>0</v>
      </c>
    </row>
    <row r="105" spans="1:12" ht="12.75">
      <c r="A105" s="410">
        <v>87</v>
      </c>
      <c r="B105" s="54" t="s">
        <v>270</v>
      </c>
      <c r="C105" s="23">
        <v>360</v>
      </c>
      <c r="D105" s="23">
        <v>340</v>
      </c>
      <c r="E105" s="1099">
        <f t="shared" si="14"/>
        <v>94.44444444444444</v>
      </c>
      <c r="F105" s="1279">
        <v>375</v>
      </c>
      <c r="G105" s="1279">
        <v>289</v>
      </c>
      <c r="H105" s="1043">
        <f t="shared" si="10"/>
        <v>77.06666666666668</v>
      </c>
      <c r="I105" s="23">
        <v>360</v>
      </c>
      <c r="J105" s="23">
        <v>346</v>
      </c>
      <c r="K105" s="1099">
        <f aca="true" t="shared" si="15" ref="K105:K122">+J105/I105*100</f>
        <v>96.11111111111111</v>
      </c>
      <c r="L105" s="355">
        <v>12</v>
      </c>
    </row>
    <row r="106" spans="1:12" ht="12.75">
      <c r="A106" s="410">
        <v>88</v>
      </c>
      <c r="B106" s="54" t="s">
        <v>184</v>
      </c>
      <c r="C106" s="23">
        <v>20</v>
      </c>
      <c r="D106" s="23">
        <v>20</v>
      </c>
      <c r="E106" s="1099">
        <f t="shared" si="14"/>
        <v>100</v>
      </c>
      <c r="F106" s="1279">
        <v>20</v>
      </c>
      <c r="G106" s="1279">
        <v>16</v>
      </c>
      <c r="H106" s="1043">
        <f t="shared" si="10"/>
        <v>80</v>
      </c>
      <c r="I106" s="23">
        <v>20</v>
      </c>
      <c r="J106" s="23">
        <v>17</v>
      </c>
      <c r="K106" s="1099">
        <f t="shared" si="15"/>
        <v>85</v>
      </c>
      <c r="L106" s="355">
        <v>0</v>
      </c>
    </row>
    <row r="107" spans="1:12" ht="12.75">
      <c r="A107" s="410">
        <v>89</v>
      </c>
      <c r="B107" s="54" t="s">
        <v>271</v>
      </c>
      <c r="C107" s="23">
        <v>110</v>
      </c>
      <c r="D107" s="23">
        <v>81</v>
      </c>
      <c r="E107" s="1099">
        <f t="shared" si="14"/>
        <v>73.63636363636363</v>
      </c>
      <c r="F107" s="1279">
        <v>110</v>
      </c>
      <c r="G107" s="1279">
        <v>84</v>
      </c>
      <c r="H107" s="1043">
        <f t="shared" si="10"/>
        <v>76.36363636363637</v>
      </c>
      <c r="I107" s="23">
        <v>110</v>
      </c>
      <c r="J107" s="23">
        <v>110</v>
      </c>
      <c r="K107" s="1099">
        <f t="shared" si="15"/>
        <v>100</v>
      </c>
      <c r="L107" s="355">
        <v>7</v>
      </c>
    </row>
    <row r="108" spans="1:12" ht="12.75">
      <c r="A108" s="410">
        <v>90</v>
      </c>
      <c r="B108" s="54" t="s">
        <v>272</v>
      </c>
      <c r="C108" s="23">
        <v>88</v>
      </c>
      <c r="D108" s="23">
        <v>68</v>
      </c>
      <c r="E108" s="1099">
        <f t="shared" si="14"/>
        <v>77.27272727272727</v>
      </c>
      <c r="F108" s="1279">
        <v>88</v>
      </c>
      <c r="G108" s="1279">
        <v>51</v>
      </c>
      <c r="H108" s="1043">
        <f t="shared" si="10"/>
        <v>57.95454545454546</v>
      </c>
      <c r="I108" s="23">
        <v>88</v>
      </c>
      <c r="J108" s="23">
        <v>85</v>
      </c>
      <c r="K108" s="1099">
        <f t="shared" si="15"/>
        <v>96.5909090909091</v>
      </c>
      <c r="L108" s="355">
        <v>0</v>
      </c>
    </row>
    <row r="109" spans="1:12" ht="12.75">
      <c r="A109" s="410">
        <v>91</v>
      </c>
      <c r="B109" s="54" t="s">
        <v>166</v>
      </c>
      <c r="C109" s="23">
        <v>2470</v>
      </c>
      <c r="D109" s="23">
        <v>2392</v>
      </c>
      <c r="E109" s="1099">
        <f t="shared" si="14"/>
        <v>96.84210526315789</v>
      </c>
      <c r="F109" s="1279">
        <v>2490</v>
      </c>
      <c r="G109" s="1279">
        <v>1997</v>
      </c>
      <c r="H109" s="1043">
        <f t="shared" si="10"/>
        <v>80.2008032128514</v>
      </c>
      <c r="I109" s="23">
        <v>2470</v>
      </c>
      <c r="J109" s="23">
        <v>2348</v>
      </c>
      <c r="K109" s="1099">
        <f t="shared" si="15"/>
        <v>95.06072874493927</v>
      </c>
      <c r="L109" s="355">
        <v>32</v>
      </c>
    </row>
    <row r="110" spans="1:12" ht="12.75">
      <c r="A110" s="410">
        <v>92</v>
      </c>
      <c r="B110" s="54" t="s">
        <v>273</v>
      </c>
      <c r="C110" s="23">
        <v>40</v>
      </c>
      <c r="D110" s="23">
        <v>37</v>
      </c>
      <c r="E110" s="1099">
        <f t="shared" si="14"/>
        <v>92.5</v>
      </c>
      <c r="F110" s="1279">
        <v>40</v>
      </c>
      <c r="G110" s="1279">
        <v>30</v>
      </c>
      <c r="H110" s="1043">
        <f t="shared" si="10"/>
        <v>75</v>
      </c>
      <c r="I110" s="23">
        <v>40</v>
      </c>
      <c r="J110" s="23">
        <v>25</v>
      </c>
      <c r="K110" s="1099">
        <f t="shared" si="15"/>
        <v>62.5</v>
      </c>
      <c r="L110" s="355">
        <v>0</v>
      </c>
    </row>
    <row r="111" spans="1:12" ht="12.75">
      <c r="A111" s="410">
        <v>93</v>
      </c>
      <c r="B111" s="54" t="s">
        <v>274</v>
      </c>
      <c r="C111" s="23">
        <v>70</v>
      </c>
      <c r="D111" s="23">
        <v>61</v>
      </c>
      <c r="E111" s="1099">
        <f t="shared" si="14"/>
        <v>87.14285714285714</v>
      </c>
      <c r="F111" s="1279">
        <v>65</v>
      </c>
      <c r="G111" s="1279">
        <v>41</v>
      </c>
      <c r="H111" s="1043">
        <f t="shared" si="10"/>
        <v>63.07692307692307</v>
      </c>
      <c r="I111" s="23">
        <v>70</v>
      </c>
      <c r="J111" s="23">
        <v>64</v>
      </c>
      <c r="K111" s="1099">
        <f t="shared" si="15"/>
        <v>91.42857142857143</v>
      </c>
      <c r="L111" s="355">
        <v>0</v>
      </c>
    </row>
    <row r="112" spans="1:12" ht="12.75">
      <c r="A112" s="410">
        <v>94</v>
      </c>
      <c r="B112" s="54" t="s">
        <v>275</v>
      </c>
      <c r="C112" s="23">
        <v>85</v>
      </c>
      <c r="D112" s="23">
        <v>83</v>
      </c>
      <c r="E112" s="1099">
        <f aca="true" t="shared" si="16" ref="E112:E139">+D112/C112*100</f>
        <v>97.6470588235294</v>
      </c>
      <c r="F112" s="1279">
        <v>95</v>
      </c>
      <c r="G112" s="1279">
        <v>91</v>
      </c>
      <c r="H112" s="1043">
        <f t="shared" si="10"/>
        <v>95.78947368421052</v>
      </c>
      <c r="I112" s="23">
        <v>85</v>
      </c>
      <c r="J112" s="23">
        <v>83</v>
      </c>
      <c r="K112" s="1099">
        <f t="shared" si="15"/>
        <v>97.6470588235294</v>
      </c>
      <c r="L112" s="355">
        <v>0</v>
      </c>
    </row>
    <row r="113" spans="1:12" ht="12.75">
      <c r="A113" s="1542" t="s">
        <v>276</v>
      </c>
      <c r="B113" s="1543"/>
      <c r="C113" s="979">
        <f>SUM(C105:C112)</f>
        <v>3243</v>
      </c>
      <c r="D113" s="979">
        <f>SUM(D105:D112)</f>
        <v>3082</v>
      </c>
      <c r="E113" s="1098">
        <f t="shared" si="16"/>
        <v>95.0354609929078</v>
      </c>
      <c r="F113" s="979">
        <f>SUM(F105:F112)</f>
        <v>3283</v>
      </c>
      <c r="G113" s="979">
        <f>SUM(G105:G112)</f>
        <v>2599</v>
      </c>
      <c r="H113" s="1098">
        <f>+G113/F113*100</f>
        <v>79.16539750228449</v>
      </c>
      <c r="I113" s="979">
        <f>SUM(I105:I112)</f>
        <v>3243</v>
      </c>
      <c r="J113" s="979">
        <f>SUM(J105:J112)</f>
        <v>3078</v>
      </c>
      <c r="K113" s="1098">
        <f aca="true" t="shared" si="17" ref="K113:K137">+J113/I113*100</f>
        <v>94.91211840888066</v>
      </c>
      <c r="L113" s="1090">
        <f>SUM(L105:L112)</f>
        <v>51</v>
      </c>
    </row>
    <row r="114" spans="1:12" ht="12.75">
      <c r="A114" s="410">
        <v>95</v>
      </c>
      <c r="B114" s="54" t="s">
        <v>185</v>
      </c>
      <c r="C114" s="23">
        <v>71</v>
      </c>
      <c r="D114" s="23">
        <v>70</v>
      </c>
      <c r="E114" s="1043">
        <f t="shared" si="16"/>
        <v>98.59154929577466</v>
      </c>
      <c r="F114" s="1279">
        <v>81</v>
      </c>
      <c r="G114" s="1279">
        <v>81</v>
      </c>
      <c r="H114" s="1043">
        <f t="shared" si="10"/>
        <v>100</v>
      </c>
      <c r="I114" s="23">
        <v>71</v>
      </c>
      <c r="J114" s="23">
        <v>70</v>
      </c>
      <c r="K114" s="1099">
        <f t="shared" si="15"/>
        <v>98.59154929577466</v>
      </c>
      <c r="L114" s="355">
        <v>2</v>
      </c>
    </row>
    <row r="115" spans="1:12" ht="12.75" customHeight="1">
      <c r="A115" s="410">
        <v>96</v>
      </c>
      <c r="B115" s="54" t="s">
        <v>277</v>
      </c>
      <c r="C115" s="23">
        <v>110</v>
      </c>
      <c r="D115" s="23">
        <v>89</v>
      </c>
      <c r="E115" s="1043">
        <f t="shared" si="16"/>
        <v>80.9090909090909</v>
      </c>
      <c r="F115" s="1279">
        <v>115</v>
      </c>
      <c r="G115" s="1279">
        <v>68</v>
      </c>
      <c r="H115" s="1043">
        <f t="shared" si="10"/>
        <v>59.130434782608695</v>
      </c>
      <c r="I115" s="23">
        <v>110</v>
      </c>
      <c r="J115" s="23">
        <v>95</v>
      </c>
      <c r="K115" s="1099">
        <f t="shared" si="15"/>
        <v>86.36363636363636</v>
      </c>
      <c r="L115" s="355">
        <v>8</v>
      </c>
    </row>
    <row r="116" spans="1:12" ht="12.75">
      <c r="A116" s="410">
        <v>97</v>
      </c>
      <c r="B116" s="54" t="s">
        <v>278</v>
      </c>
      <c r="C116" s="23">
        <v>160</v>
      </c>
      <c r="D116" s="23">
        <v>141</v>
      </c>
      <c r="E116" s="1043">
        <f t="shared" si="16"/>
        <v>88.125</v>
      </c>
      <c r="F116" s="1279">
        <v>170</v>
      </c>
      <c r="G116" s="1279">
        <v>152</v>
      </c>
      <c r="H116" s="1043">
        <f t="shared" si="10"/>
        <v>89.41176470588236</v>
      </c>
      <c r="I116" s="23">
        <v>160</v>
      </c>
      <c r="J116" s="23">
        <v>136</v>
      </c>
      <c r="K116" s="1099">
        <f t="shared" si="15"/>
        <v>85</v>
      </c>
      <c r="L116" s="355">
        <v>0</v>
      </c>
    </row>
    <row r="117" spans="1:12" ht="12.75">
      <c r="A117" s="410">
        <v>98</v>
      </c>
      <c r="B117" s="54" t="s">
        <v>167</v>
      </c>
      <c r="C117" s="23">
        <v>380</v>
      </c>
      <c r="D117" s="23">
        <v>337</v>
      </c>
      <c r="E117" s="1043">
        <f t="shared" si="16"/>
        <v>88.68421052631578</v>
      </c>
      <c r="F117" s="1279">
        <v>380</v>
      </c>
      <c r="G117" s="1279">
        <v>241</v>
      </c>
      <c r="H117" s="1043">
        <f t="shared" si="10"/>
        <v>63.421052631578945</v>
      </c>
      <c r="I117" s="23">
        <v>380</v>
      </c>
      <c r="J117" s="23">
        <v>356</v>
      </c>
      <c r="K117" s="1099">
        <f t="shared" si="15"/>
        <v>93.6842105263158</v>
      </c>
      <c r="L117" s="355">
        <v>24</v>
      </c>
    </row>
    <row r="118" spans="1:12" ht="12.75">
      <c r="A118" s="1542" t="s">
        <v>279</v>
      </c>
      <c r="B118" s="1543"/>
      <c r="C118" s="979">
        <f>SUM(C114:C117)</f>
        <v>721</v>
      </c>
      <c r="D118" s="979">
        <f>SUM(D114:D117)</f>
        <v>637</v>
      </c>
      <c r="E118" s="1098">
        <f t="shared" si="16"/>
        <v>88.3495145631068</v>
      </c>
      <c r="F118" s="979">
        <f>SUM(F114:F117)</f>
        <v>746</v>
      </c>
      <c r="G118" s="979">
        <f>SUM(G114:G117)</f>
        <v>542</v>
      </c>
      <c r="H118" s="1098">
        <f aca="true" t="shared" si="18" ref="H118:H123">+G118/F118*100</f>
        <v>72.65415549597856</v>
      </c>
      <c r="I118" s="979">
        <f>SUM(I114:I117)</f>
        <v>721</v>
      </c>
      <c r="J118" s="979">
        <f>SUM(J114:J117)</f>
        <v>657</v>
      </c>
      <c r="K118" s="1098">
        <f>+J118/I118*100</f>
        <v>91.12343966712899</v>
      </c>
      <c r="L118" s="493">
        <f>SUM(L114:L117)</f>
        <v>34</v>
      </c>
    </row>
    <row r="119" spans="1:12" ht="12.75">
      <c r="A119" s="410">
        <v>99</v>
      </c>
      <c r="B119" s="84" t="s">
        <v>168</v>
      </c>
      <c r="C119" s="23">
        <v>405</v>
      </c>
      <c r="D119" s="23">
        <v>398</v>
      </c>
      <c r="E119" s="1043">
        <f t="shared" si="16"/>
        <v>98.27160493827161</v>
      </c>
      <c r="F119" s="1267">
        <v>389</v>
      </c>
      <c r="G119" s="1267">
        <v>302</v>
      </c>
      <c r="H119" s="1043">
        <f t="shared" si="18"/>
        <v>77.6349614395887</v>
      </c>
      <c r="I119" s="23">
        <v>385</v>
      </c>
      <c r="J119" s="23">
        <v>373</v>
      </c>
      <c r="K119" s="1099">
        <f t="shared" si="15"/>
        <v>96.88311688311688</v>
      </c>
      <c r="L119" s="355">
        <v>4</v>
      </c>
    </row>
    <row r="120" spans="1:12" ht="14.25" customHeight="1">
      <c r="A120" s="410">
        <v>100</v>
      </c>
      <c r="B120" s="84" t="s">
        <v>200</v>
      </c>
      <c r="C120" s="23">
        <v>35</v>
      </c>
      <c r="D120" s="23">
        <v>35</v>
      </c>
      <c r="E120" s="1043">
        <f t="shared" si="16"/>
        <v>100</v>
      </c>
      <c r="F120" s="1267">
        <v>40</v>
      </c>
      <c r="G120" s="1267">
        <v>36</v>
      </c>
      <c r="H120" s="1043">
        <f t="shared" si="18"/>
        <v>90</v>
      </c>
      <c r="I120" s="23">
        <v>63</v>
      </c>
      <c r="J120" s="23">
        <v>37</v>
      </c>
      <c r="K120" s="1099">
        <f t="shared" si="15"/>
        <v>58.730158730158735</v>
      </c>
      <c r="L120" s="355">
        <v>0</v>
      </c>
    </row>
    <row r="121" spans="1:12" ht="13.5" customHeight="1">
      <c r="A121" s="410">
        <v>101</v>
      </c>
      <c r="B121" s="84" t="s">
        <v>280</v>
      </c>
      <c r="C121" s="23">
        <v>40</v>
      </c>
      <c r="D121" s="23">
        <v>34</v>
      </c>
      <c r="E121" s="1043">
        <f t="shared" si="16"/>
        <v>85</v>
      </c>
      <c r="F121" s="1267">
        <v>37</v>
      </c>
      <c r="G121" s="1267">
        <v>33</v>
      </c>
      <c r="H121" s="1043">
        <f t="shared" si="18"/>
        <v>89.1891891891892</v>
      </c>
      <c r="I121" s="23">
        <v>40</v>
      </c>
      <c r="J121" s="23">
        <v>36</v>
      </c>
      <c r="K121" s="1099">
        <f t="shared" si="15"/>
        <v>90</v>
      </c>
      <c r="L121" s="355">
        <v>0</v>
      </c>
    </row>
    <row r="122" spans="1:12" ht="12.75">
      <c r="A122" s="410">
        <v>102</v>
      </c>
      <c r="B122" s="84" t="s">
        <v>281</v>
      </c>
      <c r="C122" s="23">
        <v>75</v>
      </c>
      <c r="D122" s="23">
        <v>75</v>
      </c>
      <c r="E122" s="1043">
        <f t="shared" si="16"/>
        <v>100</v>
      </c>
      <c r="F122" s="1267">
        <v>80</v>
      </c>
      <c r="G122" s="1267">
        <v>80</v>
      </c>
      <c r="H122" s="1043">
        <f t="shared" si="18"/>
        <v>100</v>
      </c>
      <c r="I122" s="23">
        <v>75</v>
      </c>
      <c r="J122" s="23">
        <v>75</v>
      </c>
      <c r="K122" s="1099">
        <f t="shared" si="15"/>
        <v>100</v>
      </c>
      <c r="L122" s="355">
        <v>7</v>
      </c>
    </row>
    <row r="123" spans="1:12" ht="12.75">
      <c r="A123" s="1542" t="s">
        <v>282</v>
      </c>
      <c r="B123" s="1543"/>
      <c r="C123" s="264">
        <f>SUM(C119:C122)</f>
        <v>555</v>
      </c>
      <c r="D123" s="264">
        <f>SUM(D119:D122)</f>
        <v>542</v>
      </c>
      <c r="E123" s="1094">
        <f t="shared" si="16"/>
        <v>97.65765765765767</v>
      </c>
      <c r="F123" s="1280">
        <f>SUM(F119:F122)</f>
        <v>546</v>
      </c>
      <c r="G123" s="1280">
        <f>SUM(G119:G122)</f>
        <v>451</v>
      </c>
      <c r="H123" s="1094">
        <f t="shared" si="18"/>
        <v>82.6007326007326</v>
      </c>
      <c r="I123" s="258">
        <f>SUM(I119:I122)</f>
        <v>563</v>
      </c>
      <c r="J123" s="258">
        <f>SUM(J119:J122)</f>
        <v>521</v>
      </c>
      <c r="K123" s="1094">
        <f t="shared" si="17"/>
        <v>92.53996447602132</v>
      </c>
      <c r="L123" s="493">
        <f>SUM(L119:L122)</f>
        <v>11</v>
      </c>
    </row>
    <row r="124" spans="1:12" ht="12.75">
      <c r="A124" s="410">
        <v>103</v>
      </c>
      <c r="B124" s="54" t="s">
        <v>283</v>
      </c>
      <c r="C124" s="6">
        <v>90</v>
      </c>
      <c r="D124" s="333">
        <v>82</v>
      </c>
      <c r="E124" s="1044">
        <f t="shared" si="16"/>
        <v>91.11111111111111</v>
      </c>
      <c r="F124" s="1267">
        <v>90</v>
      </c>
      <c r="G124" s="1267">
        <v>76</v>
      </c>
      <c r="H124" s="1043">
        <f t="shared" si="10"/>
        <v>84.44444444444444</v>
      </c>
      <c r="I124" s="327">
        <v>90</v>
      </c>
      <c r="J124" s="6">
        <v>90</v>
      </c>
      <c r="K124" s="1044">
        <f t="shared" si="17"/>
        <v>100</v>
      </c>
      <c r="L124" s="1091">
        <v>4</v>
      </c>
    </row>
    <row r="125" spans="1:12" ht="12.75">
      <c r="A125" s="410">
        <v>104</v>
      </c>
      <c r="B125" s="54" t="s">
        <v>284</v>
      </c>
      <c r="C125" s="6">
        <v>200</v>
      </c>
      <c r="D125" s="333">
        <v>200</v>
      </c>
      <c r="E125" s="1044">
        <f t="shared" si="16"/>
        <v>100</v>
      </c>
      <c r="F125" s="1267">
        <v>200</v>
      </c>
      <c r="G125" s="1267">
        <v>192</v>
      </c>
      <c r="H125" s="1043">
        <f t="shared" si="10"/>
        <v>96</v>
      </c>
      <c r="I125" s="327">
        <v>200</v>
      </c>
      <c r="J125" s="6">
        <v>193</v>
      </c>
      <c r="K125" s="1044">
        <f t="shared" si="17"/>
        <v>96.5</v>
      </c>
      <c r="L125" s="354">
        <v>0</v>
      </c>
    </row>
    <row r="126" spans="1:12" ht="12.75">
      <c r="A126" s="410">
        <v>105</v>
      </c>
      <c r="B126" s="54" t="s">
        <v>285</v>
      </c>
      <c r="C126" s="6">
        <v>150</v>
      </c>
      <c r="D126" s="333">
        <v>143</v>
      </c>
      <c r="E126" s="1044">
        <f t="shared" si="16"/>
        <v>95.33333333333334</v>
      </c>
      <c r="F126" s="1267">
        <v>147</v>
      </c>
      <c r="G126" s="1267">
        <v>131</v>
      </c>
      <c r="H126" s="1043">
        <f t="shared" si="10"/>
        <v>89.1156462585034</v>
      </c>
      <c r="I126" s="327">
        <v>150</v>
      </c>
      <c r="J126" s="6">
        <v>147</v>
      </c>
      <c r="K126" s="1044">
        <f t="shared" si="17"/>
        <v>98</v>
      </c>
      <c r="L126" s="552">
        <v>0</v>
      </c>
    </row>
    <row r="127" spans="1:12" ht="12.75">
      <c r="A127" s="410">
        <v>106</v>
      </c>
      <c r="B127" s="54" t="s">
        <v>169</v>
      </c>
      <c r="C127" s="23">
        <v>1126</v>
      </c>
      <c r="D127" s="23">
        <v>1100</v>
      </c>
      <c r="E127" s="1044">
        <f t="shared" si="16"/>
        <v>97.69094138543517</v>
      </c>
      <c r="F127" s="1267">
        <v>1159</v>
      </c>
      <c r="G127" s="1267">
        <v>936</v>
      </c>
      <c r="H127" s="1043">
        <f t="shared" si="10"/>
        <v>80.75927523727351</v>
      </c>
      <c r="I127" s="23">
        <v>1126</v>
      </c>
      <c r="J127" s="23">
        <v>1059</v>
      </c>
      <c r="K127" s="1044">
        <f t="shared" si="17"/>
        <v>94.04973357015986</v>
      </c>
      <c r="L127" s="355">
        <v>29</v>
      </c>
    </row>
    <row r="128" spans="1:12" ht="12.75">
      <c r="A128" s="410">
        <v>107</v>
      </c>
      <c r="B128" s="54" t="s">
        <v>170</v>
      </c>
      <c r="C128" s="6">
        <v>55</v>
      </c>
      <c r="D128" s="333">
        <v>51</v>
      </c>
      <c r="E128" s="1044">
        <f t="shared" si="16"/>
        <v>92.72727272727272</v>
      </c>
      <c r="F128" s="1267">
        <v>55</v>
      </c>
      <c r="G128" s="1267">
        <v>51</v>
      </c>
      <c r="H128" s="1043">
        <f t="shared" si="10"/>
        <v>92.72727272727272</v>
      </c>
      <c r="I128" s="327">
        <v>55</v>
      </c>
      <c r="J128" s="6">
        <v>38</v>
      </c>
      <c r="K128" s="1044">
        <f t="shared" si="17"/>
        <v>69.0909090909091</v>
      </c>
      <c r="L128" s="355">
        <v>0</v>
      </c>
    </row>
    <row r="129" spans="1:12" ht="12.75">
      <c r="A129" s="410">
        <v>108</v>
      </c>
      <c r="B129" s="54" t="s">
        <v>286</v>
      </c>
      <c r="C129" s="6">
        <v>3</v>
      </c>
      <c r="D129" s="333">
        <v>3</v>
      </c>
      <c r="E129" s="1044">
        <f t="shared" si="16"/>
        <v>100</v>
      </c>
      <c r="F129" s="1267">
        <v>3</v>
      </c>
      <c r="G129" s="1267">
        <v>3</v>
      </c>
      <c r="H129" s="1043">
        <f t="shared" si="10"/>
        <v>100</v>
      </c>
      <c r="I129" s="327">
        <v>3</v>
      </c>
      <c r="J129" s="6">
        <v>3</v>
      </c>
      <c r="K129" s="1044">
        <f t="shared" si="17"/>
        <v>100</v>
      </c>
      <c r="L129" s="355">
        <v>0</v>
      </c>
    </row>
    <row r="130" spans="1:12" ht="12.75">
      <c r="A130" s="1542" t="s">
        <v>287</v>
      </c>
      <c r="B130" s="1543"/>
      <c r="C130" s="258">
        <f>SUM(C124:C129)</f>
        <v>1624</v>
      </c>
      <c r="D130" s="258">
        <f>SUM(D124:D129)</f>
        <v>1579</v>
      </c>
      <c r="E130" s="1094">
        <f t="shared" si="16"/>
        <v>97.22906403940887</v>
      </c>
      <c r="F130" s="258">
        <f>SUM(F124:F129)</f>
        <v>1654</v>
      </c>
      <c r="G130" s="258">
        <f>SUM(G124:G129)</f>
        <v>1389</v>
      </c>
      <c r="H130" s="1094">
        <f>+G130/F130*100</f>
        <v>83.9782345828295</v>
      </c>
      <c r="I130" s="258">
        <f>SUM(I124:I129)</f>
        <v>1624</v>
      </c>
      <c r="J130" s="258">
        <f>SUM(J124:J129)</f>
        <v>1530</v>
      </c>
      <c r="K130" s="1094">
        <f>+J130/I130*100</f>
        <v>94.21182266009852</v>
      </c>
      <c r="L130" s="493">
        <f>SUM(L124:L129)</f>
        <v>33</v>
      </c>
    </row>
    <row r="131" spans="1:12" ht="12.75">
      <c r="A131" s="410">
        <v>109</v>
      </c>
      <c r="B131" s="54" t="s">
        <v>186</v>
      </c>
      <c r="C131" s="6">
        <v>36</v>
      </c>
      <c r="D131" s="6">
        <v>36</v>
      </c>
      <c r="E131" s="1044">
        <f t="shared" si="16"/>
        <v>100</v>
      </c>
      <c r="F131" s="1267">
        <v>32</v>
      </c>
      <c r="G131" s="1267">
        <v>25</v>
      </c>
      <c r="H131" s="1043">
        <f t="shared" si="10"/>
        <v>78.125</v>
      </c>
      <c r="I131" s="23">
        <v>36</v>
      </c>
      <c r="J131" s="23">
        <v>36</v>
      </c>
      <c r="K131" s="1044">
        <f t="shared" si="17"/>
        <v>100</v>
      </c>
      <c r="L131" s="1365">
        <v>1</v>
      </c>
    </row>
    <row r="132" spans="1:12" ht="12.75">
      <c r="A132" s="410">
        <v>110</v>
      </c>
      <c r="B132" s="54" t="s">
        <v>288</v>
      </c>
      <c r="C132" s="6">
        <v>448</v>
      </c>
      <c r="D132" s="6">
        <v>386</v>
      </c>
      <c r="E132" s="1044">
        <f t="shared" si="16"/>
        <v>86.16071428571429</v>
      </c>
      <c r="F132" s="1267">
        <v>349</v>
      </c>
      <c r="G132" s="1267">
        <v>270</v>
      </c>
      <c r="H132" s="1043">
        <f t="shared" si="10"/>
        <v>77.36389684813754</v>
      </c>
      <c r="I132" s="23">
        <v>448</v>
      </c>
      <c r="J132" s="23">
        <v>368</v>
      </c>
      <c r="K132" s="1044">
        <f t="shared" si="17"/>
        <v>82.14285714285714</v>
      </c>
      <c r="L132" s="1366">
        <v>0</v>
      </c>
    </row>
    <row r="133" spans="1:12" ht="12.75">
      <c r="A133" s="410">
        <v>111</v>
      </c>
      <c r="B133" s="54" t="s">
        <v>289</v>
      </c>
      <c r="C133" s="6">
        <v>150</v>
      </c>
      <c r="D133" s="6">
        <v>123</v>
      </c>
      <c r="E133" s="1044">
        <f t="shared" si="16"/>
        <v>82</v>
      </c>
      <c r="F133" s="1267">
        <v>150</v>
      </c>
      <c r="G133" s="1267">
        <v>63</v>
      </c>
      <c r="H133" s="1043">
        <f t="shared" si="10"/>
        <v>42</v>
      </c>
      <c r="I133" s="23">
        <v>150</v>
      </c>
      <c r="J133" s="23">
        <v>111</v>
      </c>
      <c r="K133" s="1044">
        <f t="shared" si="17"/>
        <v>74</v>
      </c>
      <c r="L133" s="1366">
        <v>39</v>
      </c>
    </row>
    <row r="134" spans="1:12" ht="12.75">
      <c r="A134" s="410">
        <v>112</v>
      </c>
      <c r="B134" s="54" t="s">
        <v>290</v>
      </c>
      <c r="C134" s="6">
        <v>750</v>
      </c>
      <c r="D134" s="6">
        <v>606</v>
      </c>
      <c r="E134" s="1044">
        <f t="shared" si="16"/>
        <v>80.80000000000001</v>
      </c>
      <c r="F134" s="1267">
        <v>763</v>
      </c>
      <c r="G134" s="1267">
        <v>501</v>
      </c>
      <c r="H134" s="1043">
        <f t="shared" si="10"/>
        <v>65.66186107470512</v>
      </c>
      <c r="I134" s="23">
        <v>750</v>
      </c>
      <c r="J134" s="23">
        <v>680</v>
      </c>
      <c r="K134" s="1044">
        <f t="shared" si="17"/>
        <v>90.66666666666666</v>
      </c>
      <c r="L134" s="1366">
        <v>55</v>
      </c>
    </row>
    <row r="135" spans="1:12" ht="12.75">
      <c r="A135" s="410">
        <v>113</v>
      </c>
      <c r="B135" s="54" t="s">
        <v>291</v>
      </c>
      <c r="C135" s="6">
        <v>380</v>
      </c>
      <c r="D135" s="6">
        <v>337</v>
      </c>
      <c r="E135" s="1044">
        <f t="shared" si="16"/>
        <v>88.68421052631578</v>
      </c>
      <c r="F135" s="1267">
        <v>380</v>
      </c>
      <c r="G135" s="1267">
        <v>264</v>
      </c>
      <c r="H135" s="1043">
        <f t="shared" si="10"/>
        <v>69.47368421052632</v>
      </c>
      <c r="I135" s="23">
        <v>380</v>
      </c>
      <c r="J135" s="23">
        <v>350</v>
      </c>
      <c r="K135" s="1044">
        <f t="shared" si="17"/>
        <v>92.10526315789474</v>
      </c>
      <c r="L135" s="1366">
        <v>0</v>
      </c>
    </row>
    <row r="136" spans="1:12" ht="12.75">
      <c r="A136" s="410">
        <v>114</v>
      </c>
      <c r="B136" s="54" t="s">
        <v>292</v>
      </c>
      <c r="C136" s="6">
        <v>116</v>
      </c>
      <c r="D136" s="6">
        <v>89</v>
      </c>
      <c r="E136" s="1044">
        <f t="shared" si="16"/>
        <v>76.72413793103449</v>
      </c>
      <c r="F136" s="1267">
        <v>143</v>
      </c>
      <c r="G136" s="1267">
        <v>59</v>
      </c>
      <c r="H136" s="1043">
        <f t="shared" si="10"/>
        <v>41.25874125874126</v>
      </c>
      <c r="I136" s="23">
        <v>116</v>
      </c>
      <c r="J136" s="23">
        <v>92</v>
      </c>
      <c r="K136" s="1044">
        <f t="shared" si="17"/>
        <v>79.3103448275862</v>
      </c>
      <c r="L136" s="1366">
        <v>36</v>
      </c>
    </row>
    <row r="137" spans="1:12" ht="12.75">
      <c r="A137" s="410">
        <v>115</v>
      </c>
      <c r="B137" s="54" t="s">
        <v>293</v>
      </c>
      <c r="C137" s="6">
        <v>30</v>
      </c>
      <c r="D137" s="6">
        <v>30</v>
      </c>
      <c r="E137" s="1044">
        <f t="shared" si="16"/>
        <v>100</v>
      </c>
      <c r="F137" s="1267">
        <v>33</v>
      </c>
      <c r="G137" s="1267">
        <v>31</v>
      </c>
      <c r="H137" s="1043">
        <f t="shared" si="10"/>
        <v>93.93939393939394</v>
      </c>
      <c r="I137" s="23">
        <v>30</v>
      </c>
      <c r="J137" s="23">
        <v>30</v>
      </c>
      <c r="K137" s="1044">
        <f t="shared" si="17"/>
        <v>100</v>
      </c>
      <c r="L137" s="1366">
        <v>0</v>
      </c>
    </row>
    <row r="138" spans="1:12" ht="13.5" thickBot="1">
      <c r="A138" s="1752" t="s">
        <v>294</v>
      </c>
      <c r="B138" s="1753"/>
      <c r="C138" s="1092">
        <f>SUM(C131:C137)</f>
        <v>1910</v>
      </c>
      <c r="D138" s="1092">
        <f>SUM(D131:D137)</f>
        <v>1607</v>
      </c>
      <c r="E138" s="1100">
        <f t="shared" si="16"/>
        <v>84.13612565445027</v>
      </c>
      <c r="F138" s="1092">
        <f>SUM(F131:F137)</f>
        <v>1850</v>
      </c>
      <c r="G138" s="1092">
        <f>SUM(G131:G137)</f>
        <v>1213</v>
      </c>
      <c r="H138" s="1100">
        <f>+G138/F138*100</f>
        <v>65.56756756756756</v>
      </c>
      <c r="I138" s="1092">
        <f>SUM(I131:I137)</f>
        <v>1910</v>
      </c>
      <c r="J138" s="1092">
        <f>SUM(J131:J137)</f>
        <v>1667</v>
      </c>
      <c r="K138" s="1100">
        <f>+J138/I138*100</f>
        <v>87.27748691099477</v>
      </c>
      <c r="L138" s="1093">
        <f>SUM(L131:L137)</f>
        <v>131</v>
      </c>
    </row>
    <row r="139" spans="1:12" ht="13.5" thickBot="1">
      <c r="A139" s="1544" t="s">
        <v>295</v>
      </c>
      <c r="B139" s="1751"/>
      <c r="C139" s="418">
        <f>SUM(C138,C130,C123,C118,C113,C104,C97,C91,C86,C75,C71,C66,C59,C51,C42,C38,C31,C22)</f>
        <v>45694</v>
      </c>
      <c r="D139" s="418">
        <f>SUM(D138,D130,D123,D118,D113,D104,D97,D91,D86,D75,D71,D66,D59,D51,D42,D38,D31,D22)</f>
        <v>40514</v>
      </c>
      <c r="E139" s="1101">
        <f t="shared" si="16"/>
        <v>88.66371952553945</v>
      </c>
      <c r="F139" s="418">
        <f>SUM(F138,F130,F123,F118,F113,F104,F97,F91,F86,F75,F71,F66,F59,F51,F42,F38,F31,F22)</f>
        <v>47149</v>
      </c>
      <c r="G139" s="418">
        <f>SUM(G138,G130,G123,G118,G113,G104,G97,G91,G86,G75,G71,G66,G59,G51,G42,G38,G31,G22)</f>
        <v>35387</v>
      </c>
      <c r="H139" s="1101">
        <f>+G139/F139*100</f>
        <v>75.05355362786061</v>
      </c>
      <c r="I139" s="418">
        <f>SUM(I138,I130,I123,I118,I113,I104,I97,I91,I86,I75,I71,I66,I59,I51,I42,I38,I31,I22)</f>
        <v>45671</v>
      </c>
      <c r="J139" s="418">
        <f>SUM(J138,J130,J123,J118,J113,J104,J97,J91,J86,J75,J71,J66,J59,J51,J42,J38,J31,J22)</f>
        <v>40426</v>
      </c>
      <c r="K139" s="1101">
        <f>+J139/I139*100</f>
        <v>88.51568829235183</v>
      </c>
      <c r="L139" s="418">
        <f>SUM(L138,L130,L123,L118,L113,L104,L97,L91,L86,L75,L71,L66,L59,L51,L42,L38,L31,L22)</f>
        <v>968</v>
      </c>
    </row>
    <row r="140" spans="1:12" ht="12.75">
      <c r="A140" s="94"/>
      <c r="B140" s="13"/>
      <c r="C140" s="13"/>
      <c r="D140" s="13"/>
      <c r="E140" s="14"/>
      <c r="F140" s="14"/>
      <c r="G140" s="14"/>
      <c r="H140" s="14"/>
      <c r="I140" s="13"/>
      <c r="J140" s="13"/>
      <c r="K140" s="14"/>
      <c r="L140" s="13"/>
    </row>
    <row r="141" spans="1:12" ht="12.75">
      <c r="A141" s="94"/>
      <c r="B141" s="13"/>
      <c r="C141" s="13"/>
      <c r="D141" s="13"/>
      <c r="E141" s="14"/>
      <c r="F141" s="14"/>
      <c r="G141" s="14"/>
      <c r="H141" s="14"/>
      <c r="I141" s="13"/>
      <c r="J141" s="13"/>
      <c r="K141" s="14"/>
      <c r="L141" s="13"/>
    </row>
    <row r="142" spans="1:12" ht="12.75">
      <c r="A142" s="94"/>
      <c r="B142" s="13"/>
      <c r="C142" s="13"/>
      <c r="D142" s="13"/>
      <c r="E142" s="14"/>
      <c r="F142" s="14"/>
      <c r="G142" s="14"/>
      <c r="H142" s="14"/>
      <c r="I142" s="13"/>
      <c r="J142" s="13"/>
      <c r="K142" s="14"/>
      <c r="L142" s="13"/>
    </row>
    <row r="143" spans="1:12" ht="12.75">
      <c r="A143" s="94"/>
      <c r="B143" s="13"/>
      <c r="C143" s="13"/>
      <c r="D143" s="13"/>
      <c r="E143" s="14"/>
      <c r="F143" s="14"/>
      <c r="G143" s="14"/>
      <c r="H143" s="14"/>
      <c r="I143" s="13"/>
      <c r="J143" s="13"/>
      <c r="K143" s="14"/>
      <c r="L143" s="13"/>
    </row>
    <row r="144" spans="1:12" ht="12.75">
      <c r="A144" s="94"/>
      <c r="B144" s="13"/>
      <c r="C144" s="13"/>
      <c r="D144" s="13"/>
      <c r="E144" s="14"/>
      <c r="F144" s="14"/>
      <c r="G144" s="14"/>
      <c r="H144" s="14"/>
      <c r="I144" s="13"/>
      <c r="J144" s="13"/>
      <c r="K144" s="14"/>
      <c r="L144" s="13"/>
    </row>
    <row r="145" spans="1:12" ht="12.75">
      <c r="A145" s="94"/>
      <c r="B145" s="13"/>
      <c r="C145" s="13"/>
      <c r="D145" s="13"/>
      <c r="E145" s="14"/>
      <c r="F145" s="14"/>
      <c r="G145" s="14"/>
      <c r="H145" s="14"/>
      <c r="I145" s="13"/>
      <c r="J145" s="13"/>
      <c r="K145" s="14"/>
      <c r="L145" s="13"/>
    </row>
    <row r="146" spans="1:12" ht="12.75">
      <c r="A146" s="94"/>
      <c r="B146" s="13"/>
      <c r="C146" s="13"/>
      <c r="D146" s="13"/>
      <c r="E146" s="14"/>
      <c r="F146" s="14"/>
      <c r="G146" s="14"/>
      <c r="H146" s="14"/>
      <c r="I146" s="13"/>
      <c r="J146" s="13"/>
      <c r="K146" s="14"/>
      <c r="L146" s="13"/>
    </row>
    <row r="147" spans="1:12" ht="12.75">
      <c r="A147" s="94"/>
      <c r="B147" s="13"/>
      <c r="C147" s="13"/>
      <c r="D147" s="13"/>
      <c r="E147" s="14"/>
      <c r="F147" s="14"/>
      <c r="G147" s="14"/>
      <c r="H147" s="14"/>
      <c r="I147" s="13"/>
      <c r="J147" s="13"/>
      <c r="K147" s="14"/>
      <c r="L147" s="13"/>
    </row>
    <row r="148" spans="1:12" ht="12.75">
      <c r="A148" s="94"/>
      <c r="B148" s="13"/>
      <c r="C148" s="13"/>
      <c r="D148" s="13"/>
      <c r="E148" s="14"/>
      <c r="F148" s="14"/>
      <c r="G148" s="14"/>
      <c r="H148" s="14"/>
      <c r="I148" s="13"/>
      <c r="J148" s="13"/>
      <c r="K148" s="14"/>
      <c r="L148" s="13"/>
    </row>
    <row r="149" spans="1:12" ht="12.75">
      <c r="A149" s="94"/>
      <c r="B149" s="13"/>
      <c r="C149" s="13"/>
      <c r="D149" s="13"/>
      <c r="E149" s="14"/>
      <c r="F149" s="14"/>
      <c r="G149" s="14"/>
      <c r="H149" s="14"/>
      <c r="I149" s="13"/>
      <c r="J149" s="13"/>
      <c r="K149" s="14"/>
      <c r="L149" s="13"/>
    </row>
    <row r="150" spans="1:12" ht="12.75">
      <c r="A150" s="94"/>
      <c r="B150" s="13"/>
      <c r="C150" s="13"/>
      <c r="D150" s="13"/>
      <c r="E150" s="14"/>
      <c r="F150" s="14"/>
      <c r="G150" s="14"/>
      <c r="H150" s="14"/>
      <c r="I150" s="13"/>
      <c r="J150" s="13"/>
      <c r="K150" s="14"/>
      <c r="L150" s="13"/>
    </row>
    <row r="151" spans="1:12" ht="12.75">
      <c r="A151" s="94"/>
      <c r="B151" s="13"/>
      <c r="C151" s="13"/>
      <c r="D151" s="13"/>
      <c r="E151" s="14"/>
      <c r="F151" s="14"/>
      <c r="G151" s="14"/>
      <c r="H151" s="14"/>
      <c r="I151" s="13"/>
      <c r="J151" s="13"/>
      <c r="K151" s="14"/>
      <c r="L151" s="13"/>
    </row>
    <row r="152" spans="1:12" ht="12.75">
      <c r="A152" s="94"/>
      <c r="B152" s="13"/>
      <c r="C152" s="13"/>
      <c r="D152" s="13"/>
      <c r="E152" s="14"/>
      <c r="F152" s="14"/>
      <c r="G152" s="14"/>
      <c r="H152" s="14"/>
      <c r="I152" s="13"/>
      <c r="J152" s="13"/>
      <c r="K152" s="14"/>
      <c r="L152" s="13"/>
    </row>
    <row r="153" spans="1:12" ht="12.75">
      <c r="A153" s="94"/>
      <c r="B153" s="13"/>
      <c r="C153" s="13"/>
      <c r="D153" s="13"/>
      <c r="E153" s="14"/>
      <c r="F153" s="14"/>
      <c r="G153" s="14"/>
      <c r="H153" s="14"/>
      <c r="I153" s="13"/>
      <c r="J153" s="13"/>
      <c r="K153" s="14"/>
      <c r="L153" s="13"/>
    </row>
  </sheetData>
  <sheetProtection/>
  <mergeCells count="25">
    <mergeCell ref="A38:B38"/>
    <mergeCell ref="A42:B42"/>
    <mergeCell ref="A1:M3"/>
    <mergeCell ref="A22:B22"/>
    <mergeCell ref="A31:B31"/>
    <mergeCell ref="A4:A5"/>
    <mergeCell ref="B4:B5"/>
    <mergeCell ref="C4:E4"/>
    <mergeCell ref="I4:K4"/>
    <mergeCell ref="F4:H4"/>
    <mergeCell ref="A139:B139"/>
    <mergeCell ref="A104:B104"/>
    <mergeCell ref="A113:B113"/>
    <mergeCell ref="A118:B118"/>
    <mergeCell ref="A123:B123"/>
    <mergeCell ref="A130:B130"/>
    <mergeCell ref="A138:B138"/>
    <mergeCell ref="A91:B91"/>
    <mergeCell ref="A97:B97"/>
    <mergeCell ref="A86:B86"/>
    <mergeCell ref="A75:B75"/>
    <mergeCell ref="A51:B51"/>
    <mergeCell ref="A59:B59"/>
    <mergeCell ref="A66:B66"/>
    <mergeCell ref="A71:B71"/>
  </mergeCells>
  <printOptions/>
  <pageMargins left="0.75" right="0.75" top="1" bottom="1" header="0.5" footer="0.5"/>
  <pageSetup horizontalDpi="600" verticalDpi="600" orientation="landscape" paperSize="9" r:id="rId1"/>
  <rowBreaks count="4" manualBreakCount="4">
    <brk id="31" max="255" man="1"/>
    <brk id="59" max="255" man="1"/>
    <brk id="86" max="255" man="1"/>
    <brk id="11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6">
      <selection activeCell="P60" sqref="P60"/>
    </sheetView>
  </sheetViews>
  <sheetFormatPr defaultColWidth="9.140625" defaultRowHeight="12.75"/>
  <cols>
    <col min="1" max="1" width="4.140625" style="13" customWidth="1"/>
    <col min="2" max="2" width="16.00390625" style="13" customWidth="1"/>
    <col min="3" max="3" width="10.28125" style="13" customWidth="1"/>
    <col min="4" max="4" width="9.28125" style="13" customWidth="1"/>
    <col min="5" max="5" width="7.28125" style="14" customWidth="1"/>
    <col min="6" max="6" width="10.7109375" style="14" customWidth="1"/>
    <col min="7" max="7" width="8.140625" style="14" customWidth="1"/>
    <col min="8" max="8" width="7.8515625" style="14" customWidth="1"/>
    <col min="9" max="9" width="6.140625" style="13" customWidth="1"/>
    <col min="10" max="10" width="6.7109375" style="13" customWidth="1"/>
    <col min="11" max="11" width="7.7109375" style="14" customWidth="1"/>
    <col min="12" max="12" width="15.421875" style="13" customWidth="1"/>
    <col min="13" max="13" width="9.140625" style="13" hidden="1" customWidth="1"/>
    <col min="14" max="16384" width="9.140625" style="13" customWidth="1"/>
  </cols>
  <sheetData>
    <row r="1" spans="1:13" ht="22.5" customHeight="1">
      <c r="A1" s="1760" t="s">
        <v>763</v>
      </c>
      <c r="B1" s="1761"/>
      <c r="C1" s="1761"/>
      <c r="D1" s="1761"/>
      <c r="E1" s="1761"/>
      <c r="F1" s="1761"/>
      <c r="G1" s="1761"/>
      <c r="H1" s="1761"/>
      <c r="I1" s="1761"/>
      <c r="J1" s="1761"/>
      <c r="K1" s="1761"/>
      <c r="L1" s="1761"/>
      <c r="M1" s="1762"/>
    </row>
    <row r="2" spans="1:13" ht="12.75">
      <c r="A2" s="1763"/>
      <c r="B2" s="1680"/>
      <c r="C2" s="1680"/>
      <c r="D2" s="1680"/>
      <c r="E2" s="1680"/>
      <c r="F2" s="1680"/>
      <c r="G2" s="1680"/>
      <c r="H2" s="1680"/>
      <c r="I2" s="1680"/>
      <c r="J2" s="1680"/>
      <c r="K2" s="1680"/>
      <c r="L2" s="1680"/>
      <c r="M2" s="1764"/>
    </row>
    <row r="3" spans="1:13" ht="13.5" thickBot="1">
      <c r="A3" s="1765"/>
      <c r="B3" s="1683"/>
      <c r="C3" s="1683"/>
      <c r="D3" s="1683"/>
      <c r="E3" s="1683"/>
      <c r="F3" s="1683"/>
      <c r="G3" s="1683"/>
      <c r="H3" s="1683"/>
      <c r="I3" s="1683"/>
      <c r="J3" s="1683"/>
      <c r="K3" s="1683"/>
      <c r="L3" s="1683"/>
      <c r="M3" s="1766"/>
    </row>
    <row r="4" spans="1:13" ht="42" customHeight="1" thickBot="1">
      <c r="A4" s="1768" t="s">
        <v>597</v>
      </c>
      <c r="B4" s="1754" t="s">
        <v>136</v>
      </c>
      <c r="C4" s="1755" t="s">
        <v>675</v>
      </c>
      <c r="D4" s="1756"/>
      <c r="E4" s="1757"/>
      <c r="F4" s="1553" t="s">
        <v>736</v>
      </c>
      <c r="G4" s="1554"/>
      <c r="H4" s="1555"/>
      <c r="I4" s="1755" t="s">
        <v>674</v>
      </c>
      <c r="J4" s="1756"/>
      <c r="K4" s="1757"/>
      <c r="L4" s="1104" t="s">
        <v>714</v>
      </c>
      <c r="M4" s="1102"/>
    </row>
    <row r="5" spans="1:13" ht="26.25" thickBot="1">
      <c r="A5" s="1669"/>
      <c r="B5" s="1663"/>
      <c r="C5" s="587" t="s">
        <v>42</v>
      </c>
      <c r="D5" s="588" t="s">
        <v>43</v>
      </c>
      <c r="E5" s="1057" t="s">
        <v>687</v>
      </c>
      <c r="F5" s="587" t="s">
        <v>42</v>
      </c>
      <c r="G5" s="588" t="s">
        <v>43</v>
      </c>
      <c r="H5" s="1057" t="s">
        <v>687</v>
      </c>
      <c r="I5" s="587" t="s">
        <v>42</v>
      </c>
      <c r="J5" s="588" t="s">
        <v>43</v>
      </c>
      <c r="K5" s="1057" t="s">
        <v>687</v>
      </c>
      <c r="L5" s="588" t="s">
        <v>715</v>
      </c>
      <c r="M5" s="1102"/>
    </row>
    <row r="6" spans="1:13" ht="13.5" customHeight="1">
      <c r="A6" s="413">
        <v>1</v>
      </c>
      <c r="B6" s="47" t="s">
        <v>171</v>
      </c>
      <c r="C6" s="6">
        <v>1250</v>
      </c>
      <c r="D6" s="6">
        <v>1146</v>
      </c>
      <c r="E6" s="1044">
        <f aca="true" t="shared" si="0" ref="E6:E47">+D6/C6*100</f>
        <v>91.67999999999999</v>
      </c>
      <c r="F6" s="1267">
        <v>1300</v>
      </c>
      <c r="G6" s="1267">
        <v>1112</v>
      </c>
      <c r="H6" s="1044">
        <f>+G6/F6*100</f>
        <v>85.53846153846155</v>
      </c>
      <c r="I6" s="23">
        <v>1250</v>
      </c>
      <c r="J6" s="23">
        <v>1166</v>
      </c>
      <c r="K6" s="1096">
        <f>+J6/I6*100</f>
        <v>93.28</v>
      </c>
      <c r="L6" s="23">
        <v>13</v>
      </c>
      <c r="M6" s="1102"/>
    </row>
    <row r="7" spans="1:13" ht="12.75">
      <c r="A7" s="410">
        <v>2</v>
      </c>
      <c r="B7" s="6" t="s">
        <v>296</v>
      </c>
      <c r="C7" s="6">
        <v>220</v>
      </c>
      <c r="D7" s="6">
        <v>208</v>
      </c>
      <c r="E7" s="1044">
        <f t="shared" si="0"/>
        <v>94.54545454545455</v>
      </c>
      <c r="F7" s="1267">
        <v>221</v>
      </c>
      <c r="G7" s="1267">
        <v>185</v>
      </c>
      <c r="H7" s="1044">
        <f aca="true" t="shared" si="1" ref="H7:H55">+G7/F7*100</f>
        <v>83.710407239819</v>
      </c>
      <c r="I7" s="23">
        <v>220</v>
      </c>
      <c r="J7" s="23">
        <v>210</v>
      </c>
      <c r="K7" s="1096">
        <f>+J7/I7*100</f>
        <v>95.45454545454545</v>
      </c>
      <c r="L7" s="23">
        <v>6</v>
      </c>
      <c r="M7" s="1102"/>
    </row>
    <row r="8" spans="1:13" ht="12.75">
      <c r="A8" s="410">
        <v>3</v>
      </c>
      <c r="B8" s="6" t="s">
        <v>297</v>
      </c>
      <c r="C8" s="6">
        <v>100</v>
      </c>
      <c r="D8" s="6">
        <v>94</v>
      </c>
      <c r="E8" s="1044">
        <f t="shared" si="0"/>
        <v>94</v>
      </c>
      <c r="F8" s="1267">
        <v>105</v>
      </c>
      <c r="G8" s="1267">
        <v>92</v>
      </c>
      <c r="H8" s="1044">
        <f t="shared" si="1"/>
        <v>87.61904761904762</v>
      </c>
      <c r="I8" s="23">
        <v>100</v>
      </c>
      <c r="J8" s="23">
        <v>95</v>
      </c>
      <c r="K8" s="1096">
        <f>+J8/I8*100</f>
        <v>95</v>
      </c>
      <c r="L8" s="23">
        <v>5</v>
      </c>
      <c r="M8" s="1102"/>
    </row>
    <row r="9" spans="1:13" ht="12.75">
      <c r="A9" s="1687" t="s">
        <v>149</v>
      </c>
      <c r="B9" s="1758"/>
      <c r="C9" s="258">
        <f>SUM(C6:C8)</f>
        <v>1570</v>
      </c>
      <c r="D9" s="258">
        <f>SUM(D6:D8)</f>
        <v>1448</v>
      </c>
      <c r="E9" s="1094">
        <f>+D9/C9*100</f>
        <v>92.22929936305732</v>
      </c>
      <c r="F9" s="258">
        <f>SUM(F6:F8)</f>
        <v>1626</v>
      </c>
      <c r="G9" s="258">
        <f>SUM(G6:G8)</f>
        <v>1389</v>
      </c>
      <c r="H9" s="1094">
        <f>+G9/F9*100</f>
        <v>85.42435424354244</v>
      </c>
      <c r="I9" s="258">
        <f>SUM(I6:I8)</f>
        <v>1570</v>
      </c>
      <c r="J9" s="258">
        <f>SUM(J6:J8)</f>
        <v>1471</v>
      </c>
      <c r="K9" s="1097">
        <f aca="true" t="shared" si="2" ref="K9:K21">+J9/I9*100</f>
        <v>93.69426751592357</v>
      </c>
      <c r="L9" s="258">
        <f>SUM(L6:L8)</f>
        <v>24</v>
      </c>
      <c r="M9" s="1102"/>
    </row>
    <row r="10" spans="1:13" ht="12.75" customHeight="1">
      <c r="A10" s="410">
        <v>4</v>
      </c>
      <c r="B10" s="83" t="s">
        <v>172</v>
      </c>
      <c r="C10" s="23">
        <v>950</v>
      </c>
      <c r="D10" s="23">
        <v>894</v>
      </c>
      <c r="E10" s="1044">
        <f t="shared" si="0"/>
        <v>94.10526315789474</v>
      </c>
      <c r="F10" s="1267">
        <v>979</v>
      </c>
      <c r="G10" s="1267">
        <v>903</v>
      </c>
      <c r="H10" s="1044">
        <f t="shared" si="1"/>
        <v>92.23697650663942</v>
      </c>
      <c r="I10" s="23">
        <v>950</v>
      </c>
      <c r="J10" s="23">
        <v>905</v>
      </c>
      <c r="K10" s="1096">
        <f t="shared" si="2"/>
        <v>95.26315789473684</v>
      </c>
      <c r="L10" s="23">
        <v>20</v>
      </c>
      <c r="M10" s="1102"/>
    </row>
    <row r="11" spans="1:13" ht="12.75" customHeight="1">
      <c r="A11" s="410">
        <v>5</v>
      </c>
      <c r="B11" s="83" t="s">
        <v>173</v>
      </c>
      <c r="C11" s="23">
        <v>120</v>
      </c>
      <c r="D11" s="23">
        <v>119</v>
      </c>
      <c r="E11" s="1044">
        <f t="shared" si="0"/>
        <v>99.16666666666667</v>
      </c>
      <c r="F11" s="1267">
        <v>118</v>
      </c>
      <c r="G11" s="1267">
        <v>118</v>
      </c>
      <c r="H11" s="1044">
        <f t="shared" si="1"/>
        <v>100</v>
      </c>
      <c r="I11" s="23">
        <v>120</v>
      </c>
      <c r="J11" s="23">
        <v>119</v>
      </c>
      <c r="K11" s="1096">
        <f t="shared" si="2"/>
        <v>99.16666666666667</v>
      </c>
      <c r="L11" s="23">
        <v>0</v>
      </c>
      <c r="M11" s="1102"/>
    </row>
    <row r="12" spans="1:13" ht="12.75">
      <c r="A12" s="410">
        <v>6</v>
      </c>
      <c r="B12" s="83" t="s">
        <v>298</v>
      </c>
      <c r="C12" s="23">
        <v>80</v>
      </c>
      <c r="D12" s="23">
        <v>60</v>
      </c>
      <c r="E12" s="1044">
        <f t="shared" si="0"/>
        <v>75</v>
      </c>
      <c r="F12" s="1267">
        <v>90</v>
      </c>
      <c r="G12" s="1267">
        <v>81</v>
      </c>
      <c r="H12" s="1044">
        <f t="shared" si="1"/>
        <v>90</v>
      </c>
      <c r="I12" s="23">
        <v>80</v>
      </c>
      <c r="J12" s="23">
        <v>59</v>
      </c>
      <c r="K12" s="1096">
        <f t="shared" si="2"/>
        <v>73.75</v>
      </c>
      <c r="L12" s="23">
        <v>8</v>
      </c>
      <c r="M12" s="1102"/>
    </row>
    <row r="13" spans="1:13" ht="12.75">
      <c r="A13" s="410">
        <v>7</v>
      </c>
      <c r="B13" s="84" t="s">
        <v>728</v>
      </c>
      <c r="C13" s="23">
        <v>85</v>
      </c>
      <c r="D13" s="23">
        <v>81</v>
      </c>
      <c r="E13" s="1044">
        <f t="shared" si="0"/>
        <v>95.29411764705881</v>
      </c>
      <c r="F13" s="1267">
        <v>93</v>
      </c>
      <c r="G13" s="1267">
        <v>89</v>
      </c>
      <c r="H13" s="1044">
        <f t="shared" si="1"/>
        <v>95.6989247311828</v>
      </c>
      <c r="I13" s="23">
        <v>85</v>
      </c>
      <c r="J13" s="23">
        <v>82</v>
      </c>
      <c r="K13" s="1096">
        <f t="shared" si="2"/>
        <v>96.47058823529412</v>
      </c>
      <c r="L13" s="23">
        <v>0</v>
      </c>
      <c r="M13" s="1102"/>
    </row>
    <row r="14" spans="1:13" ht="12.75">
      <c r="A14" s="410">
        <v>8</v>
      </c>
      <c r="B14" s="83" t="s">
        <v>299</v>
      </c>
      <c r="C14" s="23">
        <v>225</v>
      </c>
      <c r="D14" s="23">
        <v>209</v>
      </c>
      <c r="E14" s="1044">
        <f t="shared" si="0"/>
        <v>92.88888888888889</v>
      </c>
      <c r="F14" s="1267">
        <v>225</v>
      </c>
      <c r="G14" s="1267">
        <v>160</v>
      </c>
      <c r="H14" s="1044">
        <f t="shared" si="1"/>
        <v>71.11111111111111</v>
      </c>
      <c r="I14" s="23">
        <v>225</v>
      </c>
      <c r="J14" s="23">
        <v>202</v>
      </c>
      <c r="K14" s="1096">
        <f t="shared" si="2"/>
        <v>89.77777777777777</v>
      </c>
      <c r="L14" s="23">
        <v>10</v>
      </c>
      <c r="M14" s="1102"/>
    </row>
    <row r="15" spans="1:13" ht="12.75">
      <c r="A15" s="1687" t="s">
        <v>150</v>
      </c>
      <c r="B15" s="1758"/>
      <c r="C15" s="258">
        <f>SUM(C10:C14)</f>
        <v>1460</v>
      </c>
      <c r="D15" s="258">
        <f>SUM(D10:D14)</f>
        <v>1363</v>
      </c>
      <c r="E15" s="1094">
        <f>+D15/C15*100</f>
        <v>93.35616438356165</v>
      </c>
      <c r="F15" s="1283">
        <f>SUM(F10:F14)</f>
        <v>1505</v>
      </c>
      <c r="G15" s="1283">
        <f>SUM(G10:G14)</f>
        <v>1351</v>
      </c>
      <c r="H15" s="1094">
        <f>+G15/F15*100</f>
        <v>89.76744186046511</v>
      </c>
      <c r="I15" s="258">
        <f>SUM(I10:I14)</f>
        <v>1460</v>
      </c>
      <c r="J15" s="258">
        <f>SUM(J10:J14)</f>
        <v>1367</v>
      </c>
      <c r="K15" s="1097">
        <f t="shared" si="2"/>
        <v>93.63013698630137</v>
      </c>
      <c r="L15" s="258">
        <f>SUM(L10:L14)</f>
        <v>38</v>
      </c>
      <c r="M15" s="1102"/>
    </row>
    <row r="16" spans="1:13" ht="12.75">
      <c r="A16" s="410">
        <v>9</v>
      </c>
      <c r="B16" s="83" t="s">
        <v>300</v>
      </c>
      <c r="C16" s="70">
        <v>453</v>
      </c>
      <c r="D16" s="23">
        <v>378</v>
      </c>
      <c r="E16" s="1044">
        <f t="shared" si="0"/>
        <v>83.44370860927152</v>
      </c>
      <c r="F16" s="1267">
        <v>426</v>
      </c>
      <c r="G16" s="1267">
        <v>365</v>
      </c>
      <c r="H16" s="1044">
        <f t="shared" si="1"/>
        <v>85.68075117370893</v>
      </c>
      <c r="I16" s="70">
        <v>453</v>
      </c>
      <c r="J16" s="23">
        <v>349</v>
      </c>
      <c r="K16" s="1096">
        <f t="shared" si="2"/>
        <v>77.04194260485652</v>
      </c>
      <c r="L16" s="70">
        <v>32</v>
      </c>
      <c r="M16" s="1102"/>
    </row>
    <row r="17" spans="1:13" ht="12.75" customHeight="1">
      <c r="A17" s="410">
        <v>10</v>
      </c>
      <c r="B17" s="83" t="s">
        <v>303</v>
      </c>
      <c r="C17" s="149">
        <v>190</v>
      </c>
      <c r="D17" s="23">
        <v>189</v>
      </c>
      <c r="E17" s="1044">
        <f t="shared" si="0"/>
        <v>99.47368421052632</v>
      </c>
      <c r="F17" s="1267">
        <v>184</v>
      </c>
      <c r="G17" s="1267">
        <v>183</v>
      </c>
      <c r="H17" s="1044">
        <f t="shared" si="1"/>
        <v>99.45652173913044</v>
      </c>
      <c r="I17" s="149">
        <v>190</v>
      </c>
      <c r="J17" s="23">
        <v>187</v>
      </c>
      <c r="K17" s="1096">
        <f t="shared" si="2"/>
        <v>98.42105263157895</v>
      </c>
      <c r="L17" s="149">
        <v>0</v>
      </c>
      <c r="M17" s="1102"/>
    </row>
    <row r="18" spans="1:13" ht="14.25" customHeight="1">
      <c r="A18" s="410">
        <v>11</v>
      </c>
      <c r="B18" s="83" t="s">
        <v>302</v>
      </c>
      <c r="C18" s="70">
        <v>160</v>
      </c>
      <c r="D18" s="23">
        <v>158</v>
      </c>
      <c r="E18" s="1044">
        <f t="shared" si="0"/>
        <v>98.75</v>
      </c>
      <c r="F18" s="1267">
        <v>180</v>
      </c>
      <c r="G18" s="1267">
        <v>178</v>
      </c>
      <c r="H18" s="1044">
        <f t="shared" si="1"/>
        <v>98.88888888888889</v>
      </c>
      <c r="I18" s="70">
        <v>160</v>
      </c>
      <c r="J18" s="23">
        <v>157</v>
      </c>
      <c r="K18" s="1096">
        <f t="shared" si="2"/>
        <v>98.125</v>
      </c>
      <c r="L18" s="149">
        <v>4</v>
      </c>
      <c r="M18" s="1102"/>
    </row>
    <row r="19" spans="1:13" ht="12.75">
      <c r="A19" s="410">
        <v>12</v>
      </c>
      <c r="B19" s="83" t="s">
        <v>304</v>
      </c>
      <c r="C19" s="70">
        <v>128</v>
      </c>
      <c r="D19" s="70">
        <v>120</v>
      </c>
      <c r="E19" s="1044">
        <f t="shared" si="0"/>
        <v>93.75</v>
      </c>
      <c r="F19" s="1267">
        <v>136</v>
      </c>
      <c r="G19" s="1267">
        <v>127</v>
      </c>
      <c r="H19" s="1044">
        <f t="shared" si="1"/>
        <v>93.38235294117648</v>
      </c>
      <c r="I19" s="70">
        <v>128</v>
      </c>
      <c r="J19" s="70">
        <v>126</v>
      </c>
      <c r="K19" s="1096">
        <f t="shared" si="2"/>
        <v>98.4375</v>
      </c>
      <c r="L19" s="70">
        <v>0</v>
      </c>
      <c r="M19" s="1102"/>
    </row>
    <row r="20" spans="1:13" ht="12.75" customHeight="1">
      <c r="A20" s="410">
        <v>13</v>
      </c>
      <c r="B20" s="83" t="s">
        <v>301</v>
      </c>
      <c r="C20" s="149">
        <v>70</v>
      </c>
      <c r="D20" s="23">
        <v>63</v>
      </c>
      <c r="E20" s="1044">
        <f t="shared" si="0"/>
        <v>90</v>
      </c>
      <c r="F20" s="1267">
        <v>71</v>
      </c>
      <c r="G20" s="1267">
        <v>61</v>
      </c>
      <c r="H20" s="1044">
        <f t="shared" si="1"/>
        <v>85.91549295774648</v>
      </c>
      <c r="I20" s="149">
        <v>70</v>
      </c>
      <c r="J20" s="23">
        <v>65</v>
      </c>
      <c r="K20" s="1096">
        <f t="shared" si="2"/>
        <v>92.85714285714286</v>
      </c>
      <c r="L20" s="149">
        <v>0</v>
      </c>
      <c r="M20" s="1102"/>
    </row>
    <row r="21" spans="1:13" ht="12.75" customHeight="1">
      <c r="A21" s="410">
        <v>14</v>
      </c>
      <c r="B21" s="83" t="s">
        <v>305</v>
      </c>
      <c r="C21" s="70">
        <v>69</v>
      </c>
      <c r="D21" s="23">
        <v>61</v>
      </c>
      <c r="E21" s="1044">
        <f t="shared" si="0"/>
        <v>88.40579710144928</v>
      </c>
      <c r="F21" s="1267">
        <v>74</v>
      </c>
      <c r="G21" s="1267">
        <v>70</v>
      </c>
      <c r="H21" s="1044">
        <f t="shared" si="1"/>
        <v>94.5945945945946</v>
      </c>
      <c r="I21" s="70">
        <v>69</v>
      </c>
      <c r="J21" s="23">
        <v>68</v>
      </c>
      <c r="K21" s="1096">
        <f t="shared" si="2"/>
        <v>98.55072463768117</v>
      </c>
      <c r="L21" s="70">
        <v>0</v>
      </c>
      <c r="M21" s="1102"/>
    </row>
    <row r="22" spans="1:13" ht="12.75">
      <c r="A22" s="1542" t="s">
        <v>151</v>
      </c>
      <c r="B22" s="1759"/>
      <c r="C22" s="258">
        <f>SUM(C16:C21)</f>
        <v>1070</v>
      </c>
      <c r="D22" s="258">
        <f>SUM(D16:D21)</f>
        <v>969</v>
      </c>
      <c r="E22" s="1094">
        <f>+D22/C22*100</f>
        <v>90.5607476635514</v>
      </c>
      <c r="F22" s="1283">
        <f>SUM(F16:F21)</f>
        <v>1071</v>
      </c>
      <c r="G22" s="1283">
        <f>SUM(G16:G21)</f>
        <v>984</v>
      </c>
      <c r="H22" s="1094">
        <f>+G22/F22*100</f>
        <v>91.87675070028011</v>
      </c>
      <c r="I22" s="258">
        <f>SUM(I16:I21)</f>
        <v>1070</v>
      </c>
      <c r="J22" s="258">
        <f>SUM(J16:J21)</f>
        <v>952</v>
      </c>
      <c r="K22" s="1094">
        <f aca="true" t="shared" si="3" ref="K22:K30">+J22/I22*100</f>
        <v>88.97196261682242</v>
      </c>
      <c r="L22" s="258">
        <f>SUM(L16:L21)</f>
        <v>36</v>
      </c>
      <c r="M22" s="1102"/>
    </row>
    <row r="23" spans="1:13" ht="12.75">
      <c r="A23" s="410">
        <v>15</v>
      </c>
      <c r="B23" s="83" t="s">
        <v>306</v>
      </c>
      <c r="C23" s="23">
        <v>142</v>
      </c>
      <c r="D23" s="23">
        <v>142</v>
      </c>
      <c r="E23" s="1044">
        <f t="shared" si="0"/>
        <v>100</v>
      </c>
      <c r="F23" s="1267">
        <v>151</v>
      </c>
      <c r="G23" s="1267">
        <v>146</v>
      </c>
      <c r="H23" s="1044">
        <f t="shared" si="1"/>
        <v>96.68874172185431</v>
      </c>
      <c r="I23" s="23">
        <v>144</v>
      </c>
      <c r="J23" s="23">
        <v>141</v>
      </c>
      <c r="K23" s="1044">
        <f t="shared" si="3"/>
        <v>97.91666666666666</v>
      </c>
      <c r="L23" s="23">
        <v>0</v>
      </c>
      <c r="M23" s="1102"/>
    </row>
    <row r="24" spans="1:13" ht="12.75">
      <c r="A24" s="410">
        <v>16</v>
      </c>
      <c r="B24" s="83" t="s">
        <v>307</v>
      </c>
      <c r="C24" s="23">
        <v>104</v>
      </c>
      <c r="D24" s="23">
        <v>101</v>
      </c>
      <c r="E24" s="1044">
        <f t="shared" si="0"/>
        <v>97.11538461538461</v>
      </c>
      <c r="F24" s="1267">
        <v>117</v>
      </c>
      <c r="G24" s="1267">
        <v>112</v>
      </c>
      <c r="H24" s="1044">
        <f t="shared" si="1"/>
        <v>95.72649572649573</v>
      </c>
      <c r="I24" s="23">
        <v>104</v>
      </c>
      <c r="J24" s="23">
        <v>101</v>
      </c>
      <c r="K24" s="1044">
        <f t="shared" si="3"/>
        <v>97.11538461538461</v>
      </c>
      <c r="L24" s="149">
        <v>3</v>
      </c>
      <c r="M24" s="1102"/>
    </row>
    <row r="25" spans="1:13" ht="12.75">
      <c r="A25" s="410">
        <v>17</v>
      </c>
      <c r="B25" s="83" t="s">
        <v>308</v>
      </c>
      <c r="C25" s="23">
        <v>396</v>
      </c>
      <c r="D25" s="149">
        <v>376</v>
      </c>
      <c r="E25" s="1044">
        <f t="shared" si="0"/>
        <v>94.94949494949495</v>
      </c>
      <c r="F25" s="1267">
        <v>366</v>
      </c>
      <c r="G25" s="1267">
        <v>362</v>
      </c>
      <c r="H25" s="1044">
        <f t="shared" si="1"/>
        <v>98.90710382513662</v>
      </c>
      <c r="I25" s="149">
        <v>399</v>
      </c>
      <c r="J25" s="23">
        <v>378</v>
      </c>
      <c r="K25" s="1044">
        <f t="shared" si="3"/>
        <v>94.73684210526315</v>
      </c>
      <c r="L25" s="23">
        <v>0</v>
      </c>
      <c r="M25" s="1102"/>
    </row>
    <row r="26" spans="1:13" ht="12.75">
      <c r="A26" s="410">
        <v>18</v>
      </c>
      <c r="B26" s="83" t="s">
        <v>197</v>
      </c>
      <c r="C26" s="23">
        <v>186</v>
      </c>
      <c r="D26" s="23">
        <v>186</v>
      </c>
      <c r="E26" s="1044">
        <f t="shared" si="0"/>
        <v>100</v>
      </c>
      <c r="F26" s="1267">
        <v>183</v>
      </c>
      <c r="G26" s="1267">
        <v>183</v>
      </c>
      <c r="H26" s="1044">
        <f t="shared" si="1"/>
        <v>100</v>
      </c>
      <c r="I26" s="23">
        <v>191</v>
      </c>
      <c r="J26" s="23">
        <v>191</v>
      </c>
      <c r="K26" s="1044">
        <f t="shared" si="3"/>
        <v>100</v>
      </c>
      <c r="L26" s="23">
        <v>1</v>
      </c>
      <c r="M26" s="1102"/>
    </row>
    <row r="27" spans="1:13" ht="12.75">
      <c r="A27" s="410">
        <v>19</v>
      </c>
      <c r="B27" s="83" t="s">
        <v>309</v>
      </c>
      <c r="C27" s="149">
        <v>213</v>
      </c>
      <c r="D27" s="149">
        <v>203</v>
      </c>
      <c r="E27" s="1044">
        <f t="shared" si="0"/>
        <v>95.30516431924883</v>
      </c>
      <c r="F27" s="1267">
        <v>256</v>
      </c>
      <c r="G27" s="1267">
        <v>206</v>
      </c>
      <c r="H27" s="1044">
        <f t="shared" si="1"/>
        <v>80.46875</v>
      </c>
      <c r="I27" s="149">
        <v>210</v>
      </c>
      <c r="J27" s="149">
        <v>199</v>
      </c>
      <c r="K27" s="1044">
        <f t="shared" si="3"/>
        <v>94.76190476190476</v>
      </c>
      <c r="L27" s="23">
        <v>0</v>
      </c>
      <c r="M27" s="1102"/>
    </row>
    <row r="28" spans="1:13" ht="12.75">
      <c r="A28" s="410">
        <v>20</v>
      </c>
      <c r="B28" s="83" t="s">
        <v>310</v>
      </c>
      <c r="C28" s="23">
        <v>95</v>
      </c>
      <c r="D28" s="23">
        <v>91</v>
      </c>
      <c r="E28" s="1044">
        <f t="shared" si="0"/>
        <v>95.78947368421052</v>
      </c>
      <c r="F28" s="1267">
        <v>100</v>
      </c>
      <c r="G28" s="1267">
        <v>92</v>
      </c>
      <c r="H28" s="1044">
        <f t="shared" si="1"/>
        <v>92</v>
      </c>
      <c r="I28" s="23">
        <v>95</v>
      </c>
      <c r="J28" s="23">
        <v>89</v>
      </c>
      <c r="K28" s="1044">
        <f t="shared" si="3"/>
        <v>93.6842105263158</v>
      </c>
      <c r="L28" s="23">
        <v>0</v>
      </c>
      <c r="M28" s="1102"/>
    </row>
    <row r="29" spans="1:13" ht="12.75">
      <c r="A29" s="410">
        <v>21</v>
      </c>
      <c r="B29" s="83" t="s">
        <v>180</v>
      </c>
      <c r="C29" s="23">
        <v>1026</v>
      </c>
      <c r="D29" s="23">
        <v>919</v>
      </c>
      <c r="E29" s="1044">
        <f t="shared" si="0"/>
        <v>89.57115009746589</v>
      </c>
      <c r="F29" s="1267">
        <v>1054</v>
      </c>
      <c r="G29" s="1267">
        <v>868</v>
      </c>
      <c r="H29" s="1044">
        <f t="shared" si="1"/>
        <v>82.35294117647058</v>
      </c>
      <c r="I29" s="23">
        <v>1078</v>
      </c>
      <c r="J29" s="23">
        <v>934</v>
      </c>
      <c r="K29" s="1044">
        <f t="shared" si="3"/>
        <v>86.64192949907236</v>
      </c>
      <c r="L29" s="23">
        <v>138</v>
      </c>
      <c r="M29" s="1102"/>
    </row>
    <row r="30" spans="1:13" ht="12.75">
      <c r="A30" s="410">
        <v>22</v>
      </c>
      <c r="B30" s="83" t="s">
        <v>311</v>
      </c>
      <c r="C30" s="23">
        <v>60</v>
      </c>
      <c r="D30" s="23">
        <v>60</v>
      </c>
      <c r="E30" s="1044">
        <f t="shared" si="0"/>
        <v>100</v>
      </c>
      <c r="F30" s="1267">
        <v>65</v>
      </c>
      <c r="G30" s="1267">
        <v>65</v>
      </c>
      <c r="H30" s="1044">
        <f t="shared" si="1"/>
        <v>100</v>
      </c>
      <c r="I30" s="23">
        <v>61</v>
      </c>
      <c r="J30" s="23">
        <v>61</v>
      </c>
      <c r="K30" s="1044">
        <f t="shared" si="3"/>
        <v>100</v>
      </c>
      <c r="L30" s="23">
        <v>1</v>
      </c>
      <c r="M30" s="1102"/>
    </row>
    <row r="31" spans="1:13" ht="12.75">
      <c r="A31" s="1542" t="s">
        <v>152</v>
      </c>
      <c r="B31" s="1759"/>
      <c r="C31" s="258">
        <f>SUM(C23:C30)</f>
        <v>2222</v>
      </c>
      <c r="D31" s="258">
        <f>SUM(D23:D30)</f>
        <v>2078</v>
      </c>
      <c r="E31" s="1094">
        <f>+D31/C31*100</f>
        <v>93.51935193519351</v>
      </c>
      <c r="F31" s="1283">
        <f>SUM(F23:F30)</f>
        <v>2292</v>
      </c>
      <c r="G31" s="1283">
        <f>SUM(G23:G30)</f>
        <v>2034</v>
      </c>
      <c r="H31" s="1094">
        <f aca="true" t="shared" si="4" ref="H31:H36">+G31/F31*100</f>
        <v>88.7434554973822</v>
      </c>
      <c r="I31" s="258">
        <f>SUM(I23:I30)</f>
        <v>2282</v>
      </c>
      <c r="J31" s="258">
        <f>SUM(J23:J30)</f>
        <v>2094</v>
      </c>
      <c r="K31" s="1094">
        <f aca="true" t="shared" si="5" ref="K31:K47">+J31/I31*100</f>
        <v>91.76161262050833</v>
      </c>
      <c r="L31" s="258">
        <f>SUM(L23:L30)</f>
        <v>143</v>
      </c>
      <c r="M31" s="1102"/>
    </row>
    <row r="32" spans="1:13" ht="12.75">
      <c r="A32" s="410">
        <v>23</v>
      </c>
      <c r="B32" s="6" t="s">
        <v>176</v>
      </c>
      <c r="C32" s="23">
        <v>562</v>
      </c>
      <c r="D32" s="23">
        <v>546</v>
      </c>
      <c r="E32" s="1044">
        <f t="shared" si="0"/>
        <v>97.15302491103202</v>
      </c>
      <c r="F32" s="1267">
        <v>550</v>
      </c>
      <c r="G32" s="1267">
        <v>517</v>
      </c>
      <c r="H32" s="1044">
        <f t="shared" si="4"/>
        <v>94</v>
      </c>
      <c r="I32" s="1367">
        <v>562</v>
      </c>
      <c r="J32" s="1367">
        <v>535</v>
      </c>
      <c r="K32" s="1044">
        <f t="shared" si="5"/>
        <v>95.19572953736655</v>
      </c>
      <c r="L32" s="23">
        <v>23</v>
      </c>
      <c r="M32" s="1102"/>
    </row>
    <row r="33" spans="1:13" ht="12.75">
      <c r="A33" s="410">
        <v>24</v>
      </c>
      <c r="B33" s="6" t="s">
        <v>312</v>
      </c>
      <c r="C33" s="23">
        <v>277</v>
      </c>
      <c r="D33" s="23">
        <v>235</v>
      </c>
      <c r="E33" s="1044">
        <f t="shared" si="0"/>
        <v>84.83754512635379</v>
      </c>
      <c r="F33" s="1267">
        <v>282</v>
      </c>
      <c r="G33" s="1267">
        <v>244</v>
      </c>
      <c r="H33" s="1044">
        <f t="shared" si="4"/>
        <v>86.52482269503547</v>
      </c>
      <c r="I33" s="1367">
        <v>277</v>
      </c>
      <c r="J33" s="1367">
        <v>235</v>
      </c>
      <c r="K33" s="1044">
        <f t="shared" si="5"/>
        <v>84.83754512635379</v>
      </c>
      <c r="L33" s="23">
        <v>0</v>
      </c>
      <c r="M33" s="1102"/>
    </row>
    <row r="34" spans="1:13" ht="12.75">
      <c r="A34" s="410">
        <v>25</v>
      </c>
      <c r="B34" s="6" t="s">
        <v>313</v>
      </c>
      <c r="C34" s="23">
        <v>240</v>
      </c>
      <c r="D34" s="23">
        <v>203</v>
      </c>
      <c r="E34" s="1044">
        <f t="shared" si="0"/>
        <v>84.58333333333333</v>
      </c>
      <c r="F34" s="1267">
        <v>240</v>
      </c>
      <c r="G34" s="1267">
        <v>224</v>
      </c>
      <c r="H34" s="1044">
        <f t="shared" si="4"/>
        <v>93.33333333333333</v>
      </c>
      <c r="I34" s="1367">
        <v>240</v>
      </c>
      <c r="J34" s="1367">
        <v>203</v>
      </c>
      <c r="K34" s="1044">
        <f t="shared" si="5"/>
        <v>84.58333333333333</v>
      </c>
      <c r="L34" s="23">
        <v>5</v>
      </c>
      <c r="M34" s="1102"/>
    </row>
    <row r="35" spans="1:13" ht="12.75">
      <c r="A35" s="410">
        <v>26</v>
      </c>
      <c r="B35" s="6" t="s">
        <v>314</v>
      </c>
      <c r="C35" s="23">
        <v>180</v>
      </c>
      <c r="D35" s="23">
        <v>129</v>
      </c>
      <c r="E35" s="1044">
        <f t="shared" si="0"/>
        <v>71.66666666666667</v>
      </c>
      <c r="F35" s="1267">
        <v>180</v>
      </c>
      <c r="G35" s="1267">
        <v>162</v>
      </c>
      <c r="H35" s="1044">
        <f t="shared" si="4"/>
        <v>90</v>
      </c>
      <c r="I35" s="1367">
        <v>180</v>
      </c>
      <c r="J35" s="1367">
        <v>147</v>
      </c>
      <c r="K35" s="1044">
        <f t="shared" si="5"/>
        <v>81.66666666666667</v>
      </c>
      <c r="L35" s="23">
        <v>0</v>
      </c>
      <c r="M35" s="1102"/>
    </row>
    <row r="36" spans="1:13" ht="12.75">
      <c r="A36" s="1542" t="s">
        <v>153</v>
      </c>
      <c r="B36" s="1759"/>
      <c r="C36" s="258">
        <f>SUM(C32:C35)</f>
        <v>1259</v>
      </c>
      <c r="D36" s="258">
        <f>SUM(D32:D35)</f>
        <v>1113</v>
      </c>
      <c r="E36" s="1094">
        <f>+D36/C36*100</f>
        <v>88.40349483717236</v>
      </c>
      <c r="F36" s="1283">
        <f>SUM(F32:F35)</f>
        <v>1252</v>
      </c>
      <c r="G36" s="1283">
        <f>SUM(G32:G35)</f>
        <v>1147</v>
      </c>
      <c r="H36" s="1094">
        <f t="shared" si="4"/>
        <v>91.61341853035144</v>
      </c>
      <c r="I36" s="258">
        <f>SUM(I32:I35)</f>
        <v>1259</v>
      </c>
      <c r="J36" s="258">
        <f>SUM(J32:J35)</f>
        <v>1120</v>
      </c>
      <c r="K36" s="1094">
        <f t="shared" si="5"/>
        <v>88.95949166004765</v>
      </c>
      <c r="L36" s="258">
        <f>SUM(L32:L35)</f>
        <v>28</v>
      </c>
      <c r="M36" s="1102"/>
    </row>
    <row r="37" spans="1:13" ht="12.75">
      <c r="A37" s="410">
        <v>27</v>
      </c>
      <c r="B37" s="83" t="s">
        <v>315</v>
      </c>
      <c r="C37" s="77">
        <v>97</v>
      </c>
      <c r="D37" s="77">
        <v>87</v>
      </c>
      <c r="E37" s="1044">
        <f t="shared" si="0"/>
        <v>89.69072164948454</v>
      </c>
      <c r="F37" s="1267">
        <v>106</v>
      </c>
      <c r="G37" s="1267">
        <v>99</v>
      </c>
      <c r="H37" s="1044">
        <f t="shared" si="1"/>
        <v>93.39622641509435</v>
      </c>
      <c r="I37" s="77">
        <v>94</v>
      </c>
      <c r="J37" s="77">
        <v>85</v>
      </c>
      <c r="K37" s="1044">
        <f t="shared" si="5"/>
        <v>90.42553191489363</v>
      </c>
      <c r="L37" s="77">
        <v>0</v>
      </c>
      <c r="M37" s="1102"/>
    </row>
    <row r="38" spans="1:13" ht="12.75" customHeight="1">
      <c r="A38" s="410">
        <v>28</v>
      </c>
      <c r="B38" s="83" t="s">
        <v>316</v>
      </c>
      <c r="C38" s="77">
        <v>452</v>
      </c>
      <c r="D38" s="77">
        <v>424</v>
      </c>
      <c r="E38" s="1044">
        <f t="shared" si="0"/>
        <v>93.80530973451327</v>
      </c>
      <c r="F38" s="1267">
        <v>481</v>
      </c>
      <c r="G38" s="1267">
        <v>389</v>
      </c>
      <c r="H38" s="1044">
        <f t="shared" si="1"/>
        <v>80.87318087318087</v>
      </c>
      <c r="I38" s="77">
        <v>484</v>
      </c>
      <c r="J38" s="77">
        <v>431</v>
      </c>
      <c r="K38" s="1044">
        <f t="shared" si="5"/>
        <v>89.0495867768595</v>
      </c>
      <c r="L38" s="308">
        <v>0</v>
      </c>
      <c r="M38" s="1102"/>
    </row>
    <row r="39" spans="1:13" ht="12.75" customHeight="1">
      <c r="A39" s="410">
        <v>29</v>
      </c>
      <c r="B39" s="83" t="s">
        <v>317</v>
      </c>
      <c r="C39" s="77">
        <v>98</v>
      </c>
      <c r="D39" s="77">
        <v>96</v>
      </c>
      <c r="E39" s="1044">
        <f t="shared" si="0"/>
        <v>97.95918367346938</v>
      </c>
      <c r="F39" s="1267">
        <v>115</v>
      </c>
      <c r="G39" s="1267">
        <v>103</v>
      </c>
      <c r="H39" s="1044">
        <f t="shared" si="1"/>
        <v>89.56521739130436</v>
      </c>
      <c r="I39" s="77">
        <v>98</v>
      </c>
      <c r="J39" s="77">
        <v>93</v>
      </c>
      <c r="K39" s="1044">
        <f t="shared" si="5"/>
        <v>94.89795918367348</v>
      </c>
      <c r="L39" s="77">
        <v>0</v>
      </c>
      <c r="M39" s="1102"/>
    </row>
    <row r="40" spans="1:13" ht="12.75">
      <c r="A40" s="410">
        <v>30</v>
      </c>
      <c r="B40" s="83" t="s">
        <v>318</v>
      </c>
      <c r="C40" s="77">
        <v>310</v>
      </c>
      <c r="D40" s="77">
        <v>307</v>
      </c>
      <c r="E40" s="1044">
        <f t="shared" si="0"/>
        <v>99.03225806451613</v>
      </c>
      <c r="F40" s="1267">
        <v>287</v>
      </c>
      <c r="G40" s="1267">
        <v>277</v>
      </c>
      <c r="H40" s="1044">
        <f t="shared" si="1"/>
        <v>96.51567944250871</v>
      </c>
      <c r="I40" s="77">
        <v>328</v>
      </c>
      <c r="J40" s="77">
        <v>324</v>
      </c>
      <c r="K40" s="1044">
        <f t="shared" si="5"/>
        <v>98.78048780487805</v>
      </c>
      <c r="L40" s="77">
        <v>0</v>
      </c>
      <c r="M40" s="1102"/>
    </row>
    <row r="41" spans="1:13" ht="12.75">
      <c r="A41" s="410">
        <v>31</v>
      </c>
      <c r="B41" s="83" t="s">
        <v>319</v>
      </c>
      <c r="C41" s="77">
        <v>157</v>
      </c>
      <c r="D41" s="77">
        <v>143</v>
      </c>
      <c r="E41" s="1044">
        <f t="shared" si="0"/>
        <v>91.0828025477707</v>
      </c>
      <c r="F41" s="1267">
        <v>156</v>
      </c>
      <c r="G41" s="1267">
        <v>130</v>
      </c>
      <c r="H41" s="1044">
        <f t="shared" si="1"/>
        <v>83.33333333333334</v>
      </c>
      <c r="I41" s="77">
        <v>171</v>
      </c>
      <c r="J41" s="77">
        <v>135</v>
      </c>
      <c r="K41" s="1044">
        <f t="shared" si="5"/>
        <v>78.94736842105263</v>
      </c>
      <c r="L41" s="77">
        <v>0</v>
      </c>
      <c r="M41" s="1102"/>
    </row>
    <row r="42" spans="1:13" ht="12.75">
      <c r="A42" s="410">
        <v>32</v>
      </c>
      <c r="B42" s="83" t="s">
        <v>177</v>
      </c>
      <c r="C42" s="77">
        <v>4165</v>
      </c>
      <c r="D42" s="77">
        <v>3525</v>
      </c>
      <c r="E42" s="1044">
        <f t="shared" si="0"/>
        <v>84.63385354141657</v>
      </c>
      <c r="F42" s="1267">
        <v>4183</v>
      </c>
      <c r="G42" s="1267">
        <v>2971</v>
      </c>
      <c r="H42" s="1044">
        <f t="shared" si="1"/>
        <v>71.02557972746833</v>
      </c>
      <c r="I42" s="77">
        <v>3750</v>
      </c>
      <c r="J42" s="77">
        <v>3369</v>
      </c>
      <c r="K42" s="1044">
        <f t="shared" si="5"/>
        <v>89.84</v>
      </c>
      <c r="L42" s="77">
        <v>205</v>
      </c>
      <c r="M42" s="1102"/>
    </row>
    <row r="43" spans="1:13" ht="12.75">
      <c r="A43" s="410">
        <v>33</v>
      </c>
      <c r="B43" s="83" t="s">
        <v>320</v>
      </c>
      <c r="C43" s="77">
        <v>160</v>
      </c>
      <c r="D43" s="77">
        <v>141</v>
      </c>
      <c r="E43" s="1044">
        <f t="shared" si="0"/>
        <v>88.125</v>
      </c>
      <c r="F43" s="1267">
        <v>162</v>
      </c>
      <c r="G43" s="1267">
        <v>137</v>
      </c>
      <c r="H43" s="1044">
        <f t="shared" si="1"/>
        <v>84.5679012345679</v>
      </c>
      <c r="I43" s="77">
        <v>181</v>
      </c>
      <c r="J43" s="77">
        <v>133</v>
      </c>
      <c r="K43" s="1044">
        <f t="shared" si="5"/>
        <v>73.48066298342542</v>
      </c>
      <c r="L43" s="77">
        <v>0</v>
      </c>
      <c r="M43" s="1102"/>
    </row>
    <row r="44" spans="1:13" ht="12.75">
      <c r="A44" s="410">
        <v>35</v>
      </c>
      <c r="B44" s="83" t="s">
        <v>321</v>
      </c>
      <c r="C44" s="77">
        <v>202</v>
      </c>
      <c r="D44" s="77">
        <v>202</v>
      </c>
      <c r="E44" s="1044">
        <f t="shared" si="0"/>
        <v>100</v>
      </c>
      <c r="F44" s="1267">
        <v>248</v>
      </c>
      <c r="G44" s="1267">
        <v>236</v>
      </c>
      <c r="H44" s="1044">
        <f t="shared" si="1"/>
        <v>95.16129032258065</v>
      </c>
      <c r="I44" s="77">
        <v>220</v>
      </c>
      <c r="J44" s="77">
        <v>220</v>
      </c>
      <c r="K44" s="1044">
        <f t="shared" si="5"/>
        <v>100</v>
      </c>
      <c r="L44" s="77">
        <v>0</v>
      </c>
      <c r="M44" s="1102"/>
    </row>
    <row r="45" spans="1:13" ht="12.75">
      <c r="A45" s="410">
        <v>36</v>
      </c>
      <c r="B45" s="83" t="s">
        <v>181</v>
      </c>
      <c r="C45" s="77">
        <v>154</v>
      </c>
      <c r="D45" s="77">
        <v>108</v>
      </c>
      <c r="E45" s="1044">
        <f t="shared" si="0"/>
        <v>70.12987012987013</v>
      </c>
      <c r="F45" s="1267">
        <v>150</v>
      </c>
      <c r="G45" s="1267">
        <v>90</v>
      </c>
      <c r="H45" s="1044">
        <f t="shared" si="1"/>
        <v>60</v>
      </c>
      <c r="I45" s="77">
        <v>154</v>
      </c>
      <c r="J45" s="77">
        <v>119</v>
      </c>
      <c r="K45" s="1044">
        <f t="shared" si="5"/>
        <v>77.27272727272727</v>
      </c>
      <c r="L45" s="77">
        <v>3</v>
      </c>
      <c r="M45" s="1102"/>
    </row>
    <row r="46" spans="1:13" ht="12.75">
      <c r="A46" s="410">
        <v>37</v>
      </c>
      <c r="B46" s="83" t="s">
        <v>322</v>
      </c>
      <c r="C46" s="77">
        <v>362</v>
      </c>
      <c r="D46" s="77">
        <v>320</v>
      </c>
      <c r="E46" s="1044">
        <f t="shared" si="0"/>
        <v>88.39779005524862</v>
      </c>
      <c r="F46" s="1267">
        <v>419</v>
      </c>
      <c r="G46" s="1267">
        <v>358</v>
      </c>
      <c r="H46" s="1044">
        <f t="shared" si="1"/>
        <v>85.44152744630071</v>
      </c>
      <c r="I46" s="77">
        <v>362</v>
      </c>
      <c r="J46" s="77">
        <v>326</v>
      </c>
      <c r="K46" s="1044">
        <f t="shared" si="5"/>
        <v>90.05524861878453</v>
      </c>
      <c r="L46" s="77">
        <v>0</v>
      </c>
      <c r="M46" s="1102"/>
    </row>
    <row r="47" spans="1:13" ht="12.75">
      <c r="A47" s="410">
        <v>38</v>
      </c>
      <c r="B47" s="83" t="s">
        <v>323</v>
      </c>
      <c r="C47" s="77">
        <v>258</v>
      </c>
      <c r="D47" s="77">
        <v>235</v>
      </c>
      <c r="E47" s="1044">
        <f t="shared" si="0"/>
        <v>91.08527131782945</v>
      </c>
      <c r="F47" s="1267">
        <v>245</v>
      </c>
      <c r="G47" s="1267">
        <v>213</v>
      </c>
      <c r="H47" s="1044">
        <f t="shared" si="1"/>
        <v>86.93877551020408</v>
      </c>
      <c r="I47" s="77">
        <v>259</v>
      </c>
      <c r="J47" s="77">
        <v>231</v>
      </c>
      <c r="K47" s="1044">
        <f t="shared" si="5"/>
        <v>89.1891891891892</v>
      </c>
      <c r="L47" s="77">
        <v>0</v>
      </c>
      <c r="M47" s="1102"/>
    </row>
    <row r="48" spans="1:13" ht="12.75">
      <c r="A48" s="1542" t="s">
        <v>154</v>
      </c>
      <c r="B48" s="1759"/>
      <c r="C48" s="258">
        <f>SUM(C37:C47)</f>
        <v>6415</v>
      </c>
      <c r="D48" s="258">
        <f>SUM(D37:D47)</f>
        <v>5588</v>
      </c>
      <c r="E48" s="1094">
        <f>+D48/C48*100</f>
        <v>87.1083398285269</v>
      </c>
      <c r="F48" s="1283">
        <f>SUM(F37:F47)</f>
        <v>6552</v>
      </c>
      <c r="G48" s="1283">
        <f>SUM(G37:G47)</f>
        <v>5003</v>
      </c>
      <c r="H48" s="1094">
        <f>+G48/F48*100</f>
        <v>76.35836385836386</v>
      </c>
      <c r="I48" s="258">
        <f>SUM(I37:I47)</f>
        <v>6101</v>
      </c>
      <c r="J48" s="258">
        <f>SUM(J37:J47)</f>
        <v>5466</v>
      </c>
      <c r="K48" s="1094">
        <f>+J48/I48*100</f>
        <v>89.59187018521554</v>
      </c>
      <c r="L48" s="258">
        <f>SUM(L37:L47)</f>
        <v>208</v>
      </c>
      <c r="M48" s="1102"/>
    </row>
    <row r="49" spans="1:13" ht="12.75">
      <c r="A49" s="410">
        <v>39</v>
      </c>
      <c r="B49" s="83" t="s">
        <v>699</v>
      </c>
      <c r="C49" s="6">
        <v>460</v>
      </c>
      <c r="D49" s="6">
        <v>386</v>
      </c>
      <c r="E49" s="1044">
        <f aca="true" t="shared" si="6" ref="E49:E55">+D49/C49*100</f>
        <v>83.91304347826087</v>
      </c>
      <c r="F49" s="1267">
        <v>460</v>
      </c>
      <c r="G49" s="1267">
        <v>368</v>
      </c>
      <c r="H49" s="1044">
        <f t="shared" si="1"/>
        <v>80</v>
      </c>
      <c r="I49" s="6">
        <v>460</v>
      </c>
      <c r="J49" s="6">
        <v>406</v>
      </c>
      <c r="K49" s="1044">
        <f aca="true" t="shared" si="7" ref="K49:K55">+J49/I49*100</f>
        <v>88.26086956521739</v>
      </c>
      <c r="L49" s="6">
        <v>0</v>
      </c>
      <c r="M49" s="1102"/>
    </row>
    <row r="50" spans="1:13" ht="12.75">
      <c r="A50" s="410">
        <v>40</v>
      </c>
      <c r="B50" s="6" t="s">
        <v>324</v>
      </c>
      <c r="C50" s="6">
        <v>430</v>
      </c>
      <c r="D50" s="6">
        <v>395</v>
      </c>
      <c r="E50" s="1044">
        <f t="shared" si="6"/>
        <v>91.86046511627907</v>
      </c>
      <c r="F50" s="1267">
        <v>467</v>
      </c>
      <c r="G50" s="1267">
        <v>430</v>
      </c>
      <c r="H50" s="1044">
        <f t="shared" si="1"/>
        <v>92.07708779443254</v>
      </c>
      <c r="I50" s="6">
        <v>430</v>
      </c>
      <c r="J50" s="6">
        <v>421</v>
      </c>
      <c r="K50" s="1044">
        <f t="shared" si="7"/>
        <v>97.90697674418605</v>
      </c>
      <c r="L50" s="6">
        <v>15</v>
      </c>
      <c r="M50" s="1102"/>
    </row>
    <row r="51" spans="1:13" ht="12.75">
      <c r="A51" s="410">
        <v>41</v>
      </c>
      <c r="B51" s="6" t="s">
        <v>198</v>
      </c>
      <c r="C51" s="6">
        <v>319</v>
      </c>
      <c r="D51" s="6">
        <v>319</v>
      </c>
      <c r="E51" s="1044">
        <f t="shared" si="6"/>
        <v>100</v>
      </c>
      <c r="F51" s="1267">
        <v>319</v>
      </c>
      <c r="G51" s="1267">
        <v>212</v>
      </c>
      <c r="H51" s="1044">
        <f t="shared" si="1"/>
        <v>66.4576802507837</v>
      </c>
      <c r="I51" s="6">
        <v>319</v>
      </c>
      <c r="J51" s="6">
        <v>299</v>
      </c>
      <c r="K51" s="1044">
        <f t="shared" si="7"/>
        <v>93.73040752351098</v>
      </c>
      <c r="L51" s="6">
        <v>0</v>
      </c>
      <c r="M51" s="1102"/>
    </row>
    <row r="52" spans="1:13" ht="12.75">
      <c r="A52" s="410">
        <v>42</v>
      </c>
      <c r="B52" s="6" t="s">
        <v>179</v>
      </c>
      <c r="C52" s="6">
        <v>660</v>
      </c>
      <c r="D52" s="6">
        <v>620</v>
      </c>
      <c r="E52" s="1044">
        <f t="shared" si="6"/>
        <v>93.93939393939394</v>
      </c>
      <c r="F52" s="1267">
        <v>660</v>
      </c>
      <c r="G52" s="1267">
        <v>546</v>
      </c>
      <c r="H52" s="1044">
        <f t="shared" si="1"/>
        <v>82.72727272727273</v>
      </c>
      <c r="I52" s="6">
        <v>660</v>
      </c>
      <c r="J52" s="6">
        <v>584</v>
      </c>
      <c r="K52" s="1044">
        <f t="shared" si="7"/>
        <v>88.48484848484848</v>
      </c>
      <c r="L52" s="6">
        <v>0</v>
      </c>
      <c r="M52" s="1102"/>
    </row>
    <row r="53" spans="1:13" ht="12.75" customHeight="1">
      <c r="A53" s="410">
        <v>43</v>
      </c>
      <c r="B53" s="6" t="s">
        <v>325</v>
      </c>
      <c r="C53" s="6">
        <v>189</v>
      </c>
      <c r="D53" s="6">
        <v>179</v>
      </c>
      <c r="E53" s="1044">
        <f t="shared" si="6"/>
        <v>94.70899470899471</v>
      </c>
      <c r="F53" s="1267">
        <v>174</v>
      </c>
      <c r="G53" s="1267">
        <v>156</v>
      </c>
      <c r="H53" s="1044">
        <f t="shared" si="1"/>
        <v>89.65517241379311</v>
      </c>
      <c r="I53" s="6">
        <v>189</v>
      </c>
      <c r="J53" s="6">
        <v>175</v>
      </c>
      <c r="K53" s="1044">
        <f t="shared" si="7"/>
        <v>92.5925925925926</v>
      </c>
      <c r="L53" s="6">
        <v>10</v>
      </c>
      <c r="M53" s="1102"/>
    </row>
    <row r="54" spans="1:13" ht="12.75" customHeight="1">
      <c r="A54" s="410">
        <v>44</v>
      </c>
      <c r="B54" s="6" t="s">
        <v>326</v>
      </c>
      <c r="C54" s="6">
        <v>49</v>
      </c>
      <c r="D54" s="6">
        <v>40</v>
      </c>
      <c r="E54" s="1044">
        <f t="shared" si="6"/>
        <v>81.63265306122449</v>
      </c>
      <c r="F54" s="1267">
        <v>49</v>
      </c>
      <c r="G54" s="1267">
        <v>40</v>
      </c>
      <c r="H54" s="1044">
        <f t="shared" si="1"/>
        <v>81.63265306122449</v>
      </c>
      <c r="I54" s="6">
        <v>49</v>
      </c>
      <c r="J54" s="6">
        <v>45</v>
      </c>
      <c r="K54" s="1044">
        <f t="shared" si="7"/>
        <v>91.83673469387756</v>
      </c>
      <c r="L54" s="6">
        <v>0</v>
      </c>
      <c r="M54" s="1102"/>
    </row>
    <row r="55" spans="1:13" ht="12.75" customHeight="1">
      <c r="A55" s="410">
        <v>45</v>
      </c>
      <c r="B55" s="83" t="s">
        <v>327</v>
      </c>
      <c r="C55" s="6">
        <v>600</v>
      </c>
      <c r="D55" s="6">
        <v>600</v>
      </c>
      <c r="E55" s="1044">
        <f t="shared" si="6"/>
        <v>100</v>
      </c>
      <c r="F55" s="1267">
        <v>600</v>
      </c>
      <c r="G55" s="1267">
        <v>480</v>
      </c>
      <c r="H55" s="1044">
        <f t="shared" si="1"/>
        <v>80</v>
      </c>
      <c r="I55" s="6">
        <v>600</v>
      </c>
      <c r="J55" s="6">
        <v>506</v>
      </c>
      <c r="K55" s="1044">
        <f t="shared" si="7"/>
        <v>84.33333333333334</v>
      </c>
      <c r="L55" s="6">
        <v>14</v>
      </c>
      <c r="M55" s="1102"/>
    </row>
    <row r="56" spans="1:13" ht="13.5" thickBot="1">
      <c r="A56" s="1546" t="s">
        <v>328</v>
      </c>
      <c r="B56" s="1767"/>
      <c r="C56" s="264">
        <f>SUM(C49:C55)</f>
        <v>2707</v>
      </c>
      <c r="D56" s="264">
        <f>SUM(D49:D55)</f>
        <v>2539</v>
      </c>
      <c r="E56" s="1095">
        <f>+D56/C56*100</f>
        <v>93.79386775027706</v>
      </c>
      <c r="F56" s="1280">
        <f>SUM(F49:F55)</f>
        <v>2729</v>
      </c>
      <c r="G56" s="1280">
        <f>SUM(G49:G55)</f>
        <v>2232</v>
      </c>
      <c r="H56" s="1095">
        <f>+G56/F56*100</f>
        <v>81.7882008061561</v>
      </c>
      <c r="I56" s="264">
        <f>SUM(I49:I55)</f>
        <v>2707</v>
      </c>
      <c r="J56" s="264">
        <f>SUM(J49:J55)</f>
        <v>2436</v>
      </c>
      <c r="K56" s="1095">
        <f>+J56/I56*100</f>
        <v>89.98891762098263</v>
      </c>
      <c r="L56" s="264">
        <f>SUM(L49:L55)</f>
        <v>39</v>
      </c>
      <c r="M56" s="1102"/>
    </row>
    <row r="57" spans="1:13" ht="13.5" thickBot="1">
      <c r="A57" s="1544" t="s">
        <v>295</v>
      </c>
      <c r="B57" s="1751"/>
      <c r="C57" s="418">
        <f>SUM(C56,C48,C36,C31,C22,C15,C9)</f>
        <v>16703</v>
      </c>
      <c r="D57" s="418">
        <f>SUM(D56,D48,D36,D31,D22,D15,D9)</f>
        <v>15098</v>
      </c>
      <c r="E57" s="1101">
        <f>+D57/C57*100</f>
        <v>90.39094773394001</v>
      </c>
      <c r="F57" s="1284">
        <f>SUM(F56,F48,F36,F31,F22,F15,F9)</f>
        <v>17027</v>
      </c>
      <c r="G57" s="1284">
        <f>SUM(G56,G48,G36,G31,G22,G15,G9)</f>
        <v>14140</v>
      </c>
      <c r="H57" s="1101">
        <f>+G57/F57*100</f>
        <v>83.04457626123217</v>
      </c>
      <c r="I57" s="418">
        <f>SUM(I56,I48,I36,I31,I22,I15,I9)</f>
        <v>16449</v>
      </c>
      <c r="J57" s="418">
        <f>SUM(J56,J48,J36,J31,J22,J15,J9)</f>
        <v>14906</v>
      </c>
      <c r="K57" s="1101">
        <f>+J57/I57*100</f>
        <v>90.61949054653779</v>
      </c>
      <c r="L57" s="418">
        <f>SUM(L56,L48,L36,L31,L22,L15,L9)</f>
        <v>516</v>
      </c>
      <c r="M57" s="1103"/>
    </row>
    <row r="58" spans="6:8" ht="12.75">
      <c r="F58" s="1285"/>
      <c r="G58" s="1285"/>
      <c r="H58" s="1285"/>
    </row>
    <row r="59" ht="12.75">
      <c r="K59" s="13"/>
    </row>
  </sheetData>
  <sheetProtection/>
  <mergeCells count="14">
    <mergeCell ref="A1:M3"/>
    <mergeCell ref="A48:B48"/>
    <mergeCell ref="A56:B56"/>
    <mergeCell ref="A9:B9"/>
    <mergeCell ref="A4:A5"/>
    <mergeCell ref="B4:B5"/>
    <mergeCell ref="C4:E4"/>
    <mergeCell ref="I4:K4"/>
    <mergeCell ref="F4:H4"/>
    <mergeCell ref="A57:B57"/>
    <mergeCell ref="A15:B15"/>
    <mergeCell ref="A22:B22"/>
    <mergeCell ref="A31:B31"/>
    <mergeCell ref="A36:B36"/>
  </mergeCells>
  <printOptions horizontalCentered="1"/>
  <pageMargins left="0.75" right="0.75" top="1" bottom="1" header="0.5" footer="0.5"/>
  <pageSetup horizontalDpi="600" verticalDpi="600" orientation="landscape" r:id="rId1"/>
  <rowBreaks count="1" manualBreakCount="1">
    <brk id="31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G549"/>
  <sheetViews>
    <sheetView zoomScalePageLayoutView="0" workbookViewId="0" topLeftCell="A1">
      <selection activeCell="M37" sqref="M37"/>
    </sheetView>
  </sheetViews>
  <sheetFormatPr defaultColWidth="9.140625" defaultRowHeight="12.75"/>
  <cols>
    <col min="1" max="1" width="6.57421875" style="0" customWidth="1"/>
    <col min="2" max="2" width="14.7109375" style="0" bestFit="1" customWidth="1"/>
    <col min="3" max="3" width="11.28125" style="0" bestFit="1" customWidth="1"/>
    <col min="4" max="4" width="12.8515625" style="0" customWidth="1"/>
    <col min="5" max="5" width="13.00390625" style="0" customWidth="1"/>
  </cols>
  <sheetData>
    <row r="1" spans="1:5" ht="33" customHeight="1">
      <c r="A1" s="1680" t="s">
        <v>764</v>
      </c>
      <c r="B1" s="1680"/>
      <c r="C1" s="1680"/>
      <c r="D1" s="1680"/>
      <c r="E1" s="1680"/>
    </row>
    <row r="2" spans="1:5" ht="21.75" customHeight="1" thickBot="1">
      <c r="A2" s="1683"/>
      <c r="B2" s="1683"/>
      <c r="C2" s="1683"/>
      <c r="D2" s="1683"/>
      <c r="E2" s="1683"/>
    </row>
    <row r="3" spans="1:5" ht="25.5" customHeight="1" thickBot="1">
      <c r="A3" s="579" t="s">
        <v>597</v>
      </c>
      <c r="B3" s="580" t="s">
        <v>15</v>
      </c>
      <c r="C3" s="579" t="s">
        <v>52</v>
      </c>
      <c r="D3" s="221" t="s">
        <v>53</v>
      </c>
      <c r="E3" s="1105" t="s">
        <v>604</v>
      </c>
    </row>
    <row r="4" spans="1:5" ht="12.75">
      <c r="A4" s="178">
        <v>1</v>
      </c>
      <c r="B4" s="798" t="s">
        <v>54</v>
      </c>
      <c r="C4" s="799">
        <v>16613</v>
      </c>
      <c r="D4" s="800">
        <v>16247</v>
      </c>
      <c r="E4" s="987">
        <f aca="true" t="shared" si="0" ref="E4:E28">+D4/C4*100</f>
        <v>97.79690603744055</v>
      </c>
    </row>
    <row r="5" spans="1:5" ht="12.75">
      <c r="A5" s="59">
        <v>2</v>
      </c>
      <c r="B5" s="736" t="s">
        <v>55</v>
      </c>
      <c r="C5" s="250">
        <v>2001</v>
      </c>
      <c r="D5" s="23">
        <v>1938</v>
      </c>
      <c r="E5" s="982">
        <f t="shared" si="0"/>
        <v>96.85157421289355</v>
      </c>
    </row>
    <row r="6" spans="1:5" ht="12.75">
      <c r="A6" s="59">
        <v>3</v>
      </c>
      <c r="B6" s="736" t="s">
        <v>56</v>
      </c>
      <c r="C6" s="250">
        <v>1168</v>
      </c>
      <c r="D6" s="23">
        <v>1167</v>
      </c>
      <c r="E6" s="982">
        <f t="shared" si="0"/>
        <v>99.91438356164383</v>
      </c>
    </row>
    <row r="7" spans="1:5" ht="12.75">
      <c r="A7" s="59">
        <v>4</v>
      </c>
      <c r="B7" s="54" t="s">
        <v>58</v>
      </c>
      <c r="C7" s="362">
        <v>1143</v>
      </c>
      <c r="D7" s="17">
        <v>1139</v>
      </c>
      <c r="E7" s="982">
        <f t="shared" si="0"/>
        <v>99.65004374453194</v>
      </c>
    </row>
    <row r="8" spans="1:5" ht="12.75">
      <c r="A8" s="59">
        <v>5</v>
      </c>
      <c r="B8" s="54" t="s">
        <v>57</v>
      </c>
      <c r="C8" s="250">
        <v>1556</v>
      </c>
      <c r="D8" s="23">
        <v>1554</v>
      </c>
      <c r="E8" s="982">
        <f t="shared" si="0"/>
        <v>99.87146529562982</v>
      </c>
    </row>
    <row r="9" spans="1:5" ht="12.75">
      <c r="A9" s="59">
        <v>6</v>
      </c>
      <c r="B9" s="54" t="s">
        <v>59</v>
      </c>
      <c r="C9" s="351">
        <v>2737</v>
      </c>
      <c r="D9" s="70">
        <v>2681</v>
      </c>
      <c r="E9" s="982">
        <f t="shared" si="0"/>
        <v>97.9539641943734</v>
      </c>
    </row>
    <row r="10" spans="1:5" ht="12.75">
      <c r="A10" s="59">
        <v>7</v>
      </c>
      <c r="B10" s="54" t="s">
        <v>60</v>
      </c>
      <c r="C10" s="751">
        <v>1297</v>
      </c>
      <c r="D10" s="170">
        <v>1255</v>
      </c>
      <c r="E10" s="982">
        <f t="shared" si="0"/>
        <v>96.76175790285274</v>
      </c>
    </row>
    <row r="11" spans="1:5" ht="12.75">
      <c r="A11" s="59">
        <v>8</v>
      </c>
      <c r="B11" s="54" t="s">
        <v>61</v>
      </c>
      <c r="C11" s="361">
        <v>804</v>
      </c>
      <c r="D11" s="76">
        <v>759</v>
      </c>
      <c r="E11" s="982">
        <f t="shared" si="0"/>
        <v>94.40298507462687</v>
      </c>
    </row>
    <row r="12" spans="1:5" ht="12.75">
      <c r="A12" s="59">
        <v>9</v>
      </c>
      <c r="B12" s="54" t="s">
        <v>62</v>
      </c>
      <c r="C12" s="786">
        <v>435</v>
      </c>
      <c r="D12" s="752">
        <v>426</v>
      </c>
      <c r="E12" s="982">
        <f t="shared" si="0"/>
        <v>97.93103448275862</v>
      </c>
    </row>
    <row r="13" spans="1:7" ht="12.75">
      <c r="A13" s="59">
        <v>10</v>
      </c>
      <c r="B13" s="54" t="s">
        <v>63</v>
      </c>
      <c r="C13" s="475">
        <v>2260</v>
      </c>
      <c r="D13" s="212">
        <v>2256</v>
      </c>
      <c r="E13" s="982">
        <f t="shared" si="0"/>
        <v>99.82300884955752</v>
      </c>
      <c r="G13" s="289"/>
    </row>
    <row r="14" spans="1:5" ht="12.75">
      <c r="A14" s="59">
        <v>11</v>
      </c>
      <c r="B14" s="54" t="s">
        <v>64</v>
      </c>
      <c r="C14" s="250">
        <v>1504</v>
      </c>
      <c r="D14" s="23">
        <v>1484</v>
      </c>
      <c r="E14" s="982">
        <f t="shared" si="0"/>
        <v>98.67021276595744</v>
      </c>
    </row>
    <row r="15" spans="1:5" ht="12.75">
      <c r="A15" s="59">
        <v>12</v>
      </c>
      <c r="B15" s="54" t="s">
        <v>65</v>
      </c>
      <c r="C15" s="501">
        <f>1873+1138</f>
        <v>3011</v>
      </c>
      <c r="D15" s="150">
        <f>1873+1114</f>
        <v>2987</v>
      </c>
      <c r="E15" s="982">
        <f t="shared" si="0"/>
        <v>99.20292261707074</v>
      </c>
    </row>
    <row r="16" spans="1:5" ht="12.75">
      <c r="A16" s="59">
        <v>13</v>
      </c>
      <c r="B16" s="54" t="s">
        <v>40</v>
      </c>
      <c r="C16" s="250">
        <v>1449</v>
      </c>
      <c r="D16" s="23">
        <v>1405</v>
      </c>
      <c r="E16" s="982">
        <f t="shared" si="0"/>
        <v>96.96342305037957</v>
      </c>
    </row>
    <row r="17" spans="1:5" ht="12.75">
      <c r="A17" s="59">
        <v>14</v>
      </c>
      <c r="B17" s="54" t="s">
        <v>66</v>
      </c>
      <c r="C17" s="250">
        <v>3471</v>
      </c>
      <c r="D17" s="23">
        <v>3379</v>
      </c>
      <c r="E17" s="982">
        <f t="shared" si="0"/>
        <v>97.34946701238836</v>
      </c>
    </row>
    <row r="18" spans="1:5" ht="12.75">
      <c r="A18" s="59">
        <v>15</v>
      </c>
      <c r="B18" s="54" t="s">
        <v>33</v>
      </c>
      <c r="C18" s="250">
        <v>576</v>
      </c>
      <c r="D18" s="23">
        <v>553</v>
      </c>
      <c r="E18" s="982">
        <f t="shared" si="0"/>
        <v>96.00694444444444</v>
      </c>
    </row>
    <row r="19" spans="1:5" ht="12.75">
      <c r="A19" s="59">
        <v>16</v>
      </c>
      <c r="B19" s="54" t="s">
        <v>67</v>
      </c>
      <c r="C19" s="250">
        <v>488</v>
      </c>
      <c r="D19" s="23">
        <v>471</v>
      </c>
      <c r="E19" s="982">
        <f t="shared" si="0"/>
        <v>96.51639344262296</v>
      </c>
    </row>
    <row r="20" spans="1:5" ht="12.75">
      <c r="A20" s="59">
        <v>17</v>
      </c>
      <c r="B20" s="54" t="s">
        <v>68</v>
      </c>
      <c r="C20" s="250">
        <v>1543</v>
      </c>
      <c r="D20" s="23">
        <v>1523</v>
      </c>
      <c r="E20" s="982">
        <f t="shared" si="0"/>
        <v>98.70382372002592</v>
      </c>
    </row>
    <row r="21" spans="1:5" ht="12.75">
      <c r="A21" s="59">
        <v>18</v>
      </c>
      <c r="B21" s="54" t="s">
        <v>69</v>
      </c>
      <c r="C21" s="250">
        <v>1540</v>
      </c>
      <c r="D21" s="23">
        <v>1487</v>
      </c>
      <c r="E21" s="982">
        <f t="shared" si="0"/>
        <v>96.55844155844156</v>
      </c>
    </row>
    <row r="22" spans="1:5" ht="12.75">
      <c r="A22" s="59">
        <v>19</v>
      </c>
      <c r="B22" s="61" t="s">
        <v>149</v>
      </c>
      <c r="C22" s="250">
        <v>1621</v>
      </c>
      <c r="D22" s="23">
        <v>1579</v>
      </c>
      <c r="E22" s="982">
        <f t="shared" si="0"/>
        <v>97.40900678593461</v>
      </c>
    </row>
    <row r="23" spans="1:5" ht="12.75">
      <c r="A23" s="59">
        <v>20</v>
      </c>
      <c r="B23" s="61" t="s">
        <v>150</v>
      </c>
      <c r="C23" s="250">
        <v>1347</v>
      </c>
      <c r="D23" s="23">
        <v>1330</v>
      </c>
      <c r="E23" s="982">
        <f t="shared" si="0"/>
        <v>98.73793615441723</v>
      </c>
    </row>
    <row r="24" spans="1:5" ht="13.5" customHeight="1">
      <c r="A24" s="59">
        <v>21</v>
      </c>
      <c r="B24" s="61" t="s">
        <v>151</v>
      </c>
      <c r="C24" s="250">
        <v>1050</v>
      </c>
      <c r="D24" s="23">
        <v>1049</v>
      </c>
      <c r="E24" s="982">
        <f t="shared" si="0"/>
        <v>99.90476190476191</v>
      </c>
    </row>
    <row r="25" spans="1:5" ht="12.75">
      <c r="A25" s="59">
        <v>22</v>
      </c>
      <c r="B25" s="61" t="s">
        <v>152</v>
      </c>
      <c r="C25" s="351">
        <v>2183</v>
      </c>
      <c r="D25" s="70">
        <v>2150</v>
      </c>
      <c r="E25" s="982">
        <f t="shared" si="0"/>
        <v>98.48831882730188</v>
      </c>
    </row>
    <row r="26" spans="1:5" ht="12.75">
      <c r="A26" s="59">
        <v>23</v>
      </c>
      <c r="B26" s="61" t="s">
        <v>153</v>
      </c>
      <c r="C26" s="474">
        <v>658</v>
      </c>
      <c r="D26" s="318">
        <v>658</v>
      </c>
      <c r="E26" s="982">
        <f t="shared" si="0"/>
        <v>100</v>
      </c>
    </row>
    <row r="27" spans="1:5" ht="12.75">
      <c r="A27" s="59">
        <v>24</v>
      </c>
      <c r="B27" s="61" t="s">
        <v>154</v>
      </c>
      <c r="C27" s="248">
        <v>5973</v>
      </c>
      <c r="D27" s="77">
        <v>5893</v>
      </c>
      <c r="E27" s="982">
        <f t="shared" si="0"/>
        <v>98.66063954461744</v>
      </c>
    </row>
    <row r="28" spans="1:5" ht="12.75">
      <c r="A28" s="59">
        <v>25</v>
      </c>
      <c r="B28" s="61" t="s">
        <v>37</v>
      </c>
      <c r="C28" s="77">
        <v>3161</v>
      </c>
      <c r="D28" s="77">
        <v>3161</v>
      </c>
      <c r="E28" s="982">
        <f t="shared" si="0"/>
        <v>100</v>
      </c>
    </row>
    <row r="29" spans="1:5" ht="12.75">
      <c r="A29" s="1584" t="s">
        <v>1</v>
      </c>
      <c r="B29" s="1586"/>
      <c r="C29" s="702">
        <f>SUM(C4:C21)</f>
        <v>43596</v>
      </c>
      <c r="D29" s="213">
        <f>SUM(D4:D21)</f>
        <v>42711</v>
      </c>
      <c r="E29" s="993">
        <f>+D29/C29*100</f>
        <v>97.9699972474539</v>
      </c>
    </row>
    <row r="30" spans="1:5" ht="12.75">
      <c r="A30" s="1584" t="s">
        <v>2</v>
      </c>
      <c r="B30" s="1586"/>
      <c r="C30" s="460">
        <f>SUM(C22:C28)</f>
        <v>15993</v>
      </c>
      <c r="D30" s="213">
        <f>SUM(D22:D28)</f>
        <v>15820</v>
      </c>
      <c r="E30" s="993">
        <f>+D30/C30*100</f>
        <v>98.9182767460764</v>
      </c>
    </row>
    <row r="31" spans="1:5" ht="13.5" thickBot="1">
      <c r="A31" s="1581" t="s">
        <v>0</v>
      </c>
      <c r="B31" s="1583"/>
      <c r="C31" s="372">
        <f>SUM(C29:C30)</f>
        <v>59589</v>
      </c>
      <c r="D31" s="370">
        <f>SUM(D29:D30)</f>
        <v>58531</v>
      </c>
      <c r="E31" s="994">
        <f>+D31/C31*100</f>
        <v>98.2245045226468</v>
      </c>
    </row>
    <row r="32" spans="1:5" ht="12.75">
      <c r="A32" s="13"/>
      <c r="B32" s="13"/>
      <c r="C32" s="13"/>
      <c r="D32" s="13"/>
      <c r="E32" s="13"/>
    </row>
    <row r="33" spans="1:5" ht="12.75">
      <c r="A33" s="13"/>
      <c r="B33" s="13"/>
      <c r="C33" s="13"/>
      <c r="D33" s="13"/>
      <c r="E33" s="13"/>
    </row>
    <row r="34" spans="1:5" ht="12.75">
      <c r="A34" s="13"/>
      <c r="B34" s="13"/>
      <c r="C34" s="13"/>
      <c r="D34" s="13"/>
      <c r="E34" s="13"/>
    </row>
    <row r="35" spans="1:5" ht="12.75">
      <c r="A35" s="13"/>
      <c r="B35" s="13"/>
      <c r="C35" s="13"/>
      <c r="D35" s="13"/>
      <c r="E35" s="13"/>
    </row>
    <row r="36" spans="1:5" ht="12.75">
      <c r="A36" s="13"/>
      <c r="B36" s="13"/>
      <c r="C36" s="13"/>
      <c r="D36" s="13"/>
      <c r="E36" s="13"/>
    </row>
    <row r="37" spans="1:5" ht="12.75">
      <c r="A37" s="13"/>
      <c r="B37" s="13"/>
      <c r="C37" s="13"/>
      <c r="D37" s="13"/>
      <c r="E37" s="13"/>
    </row>
    <row r="38" spans="1:5" ht="12.75">
      <c r="A38" s="13"/>
      <c r="B38" s="13"/>
      <c r="C38" s="13"/>
      <c r="D38" s="13"/>
      <c r="E38" s="13"/>
    </row>
    <row r="39" spans="1:5" ht="12.75">
      <c r="A39" s="13"/>
      <c r="B39" s="13"/>
      <c r="C39" s="13"/>
      <c r="D39" s="13"/>
      <c r="E39" s="13"/>
    </row>
    <row r="40" spans="1:5" ht="12.75">
      <c r="A40" s="13"/>
      <c r="B40" s="13"/>
      <c r="C40" s="13"/>
      <c r="D40" s="13"/>
      <c r="E40" s="13"/>
    </row>
    <row r="41" spans="1:5" ht="12.75">
      <c r="A41" s="13"/>
      <c r="B41" s="13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3"/>
      <c r="C43" s="13"/>
      <c r="D43" s="13"/>
      <c r="E43" s="13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3"/>
      <c r="C46" s="13"/>
      <c r="D46" s="13"/>
      <c r="E46" s="13"/>
    </row>
    <row r="47" spans="1:5" ht="12.75">
      <c r="A47" s="13"/>
      <c r="B47" s="13"/>
      <c r="C47" s="13"/>
      <c r="D47" s="13"/>
      <c r="E47" s="13"/>
    </row>
    <row r="48" spans="1:5" ht="12.75">
      <c r="A48" s="13"/>
      <c r="B48" s="13"/>
      <c r="C48" s="13"/>
      <c r="D48" s="13"/>
      <c r="E48" s="13"/>
    </row>
    <row r="49" spans="1:5" ht="12.75">
      <c r="A49" s="13"/>
      <c r="B49" s="13"/>
      <c r="C49" s="13"/>
      <c r="D49" s="13"/>
      <c r="E49" s="13"/>
    </row>
    <row r="50" spans="1:5" ht="12.75">
      <c r="A50" s="13"/>
      <c r="B50" s="13"/>
      <c r="C50" s="13"/>
      <c r="D50" s="13"/>
      <c r="E50" s="13"/>
    </row>
    <row r="51" spans="1:5" ht="12.75">
      <c r="A51" s="13"/>
      <c r="B51" s="13"/>
      <c r="C51" s="13"/>
      <c r="D51" s="13"/>
      <c r="E51" s="13"/>
    </row>
    <row r="52" spans="1:5" ht="12.75">
      <c r="A52" s="13"/>
      <c r="B52" s="13"/>
      <c r="C52" s="13"/>
      <c r="D52" s="13"/>
      <c r="E52" s="13"/>
    </row>
    <row r="53" spans="1:5" ht="12.75">
      <c r="A53" s="13"/>
      <c r="B53" s="13"/>
      <c r="C53" s="13"/>
      <c r="D53" s="13"/>
      <c r="E53" s="13"/>
    </row>
    <row r="54" spans="1:5" ht="12.75">
      <c r="A54" s="13"/>
      <c r="B54" s="13"/>
      <c r="C54" s="13"/>
      <c r="D54" s="13"/>
      <c r="E54" s="13"/>
    </row>
    <row r="55" spans="1:5" ht="12.75">
      <c r="A55" s="13"/>
      <c r="B55" s="13"/>
      <c r="C55" s="13"/>
      <c r="D55" s="13"/>
      <c r="E55" s="13"/>
    </row>
    <row r="56" spans="1:5" ht="12.75">
      <c r="A56" s="13"/>
      <c r="B56" s="13"/>
      <c r="C56" s="13"/>
      <c r="D56" s="13"/>
      <c r="E56" s="13"/>
    </row>
    <row r="57" spans="1:5" ht="12.75">
      <c r="A57" s="13"/>
      <c r="B57" s="13"/>
      <c r="C57" s="13"/>
      <c r="D57" s="13"/>
      <c r="E57" s="13"/>
    </row>
    <row r="58" spans="1:5" ht="12.75">
      <c r="A58" s="13"/>
      <c r="B58" s="13"/>
      <c r="C58" s="13"/>
      <c r="D58" s="13"/>
      <c r="E58" s="13"/>
    </row>
    <row r="59" spans="1:5" ht="12.75">
      <c r="A59" s="13"/>
      <c r="B59" s="13"/>
      <c r="C59" s="13"/>
      <c r="D59" s="13"/>
      <c r="E59" s="13"/>
    </row>
    <row r="60" spans="1:5" ht="12.75">
      <c r="A60" s="13"/>
      <c r="B60" s="13"/>
      <c r="C60" s="13"/>
      <c r="D60" s="13"/>
      <c r="E60" s="13"/>
    </row>
    <row r="61" spans="1:5" ht="12.75">
      <c r="A61" s="13"/>
      <c r="B61" s="13"/>
      <c r="C61" s="13"/>
      <c r="D61" s="13"/>
      <c r="E61" s="13"/>
    </row>
    <row r="62" spans="1:5" ht="12.75">
      <c r="A62" s="13"/>
      <c r="B62" s="13"/>
      <c r="C62" s="13"/>
      <c r="D62" s="13"/>
      <c r="E62" s="13"/>
    </row>
    <row r="63" spans="1:5" ht="12.75">
      <c r="A63" s="13"/>
      <c r="B63" s="13"/>
      <c r="C63" s="13"/>
      <c r="D63" s="13"/>
      <c r="E63" s="13"/>
    </row>
    <row r="64" spans="1:5" ht="12.75">
      <c r="A64" s="13"/>
      <c r="B64" s="13"/>
      <c r="C64" s="13"/>
      <c r="D64" s="13"/>
      <c r="E64" s="13"/>
    </row>
    <row r="65" spans="1:5" ht="12.75">
      <c r="A65" s="13"/>
      <c r="B65" s="13"/>
      <c r="C65" s="13"/>
      <c r="D65" s="13"/>
      <c r="E65" s="13"/>
    </row>
    <row r="66" spans="1:5" ht="12.75">
      <c r="A66" s="13"/>
      <c r="B66" s="13"/>
      <c r="C66" s="13"/>
      <c r="D66" s="13"/>
      <c r="E66" s="13"/>
    </row>
    <row r="67" spans="1:5" ht="12.75">
      <c r="A67" s="13"/>
      <c r="B67" s="13"/>
      <c r="C67" s="13"/>
      <c r="D67" s="13"/>
      <c r="E67" s="13"/>
    </row>
    <row r="68" spans="1:5" ht="12.75">
      <c r="A68" s="13"/>
      <c r="B68" s="13"/>
      <c r="C68" s="13"/>
      <c r="D68" s="13"/>
      <c r="E68" s="13"/>
    </row>
    <row r="69" spans="1:5" ht="12.75">
      <c r="A69" s="13"/>
      <c r="B69" s="13"/>
      <c r="C69" s="13"/>
      <c r="D69" s="13"/>
      <c r="E69" s="13"/>
    </row>
    <row r="70" spans="1:5" ht="12.75">
      <c r="A70" s="13"/>
      <c r="B70" s="13"/>
      <c r="C70" s="13"/>
      <c r="D70" s="13"/>
      <c r="E70" s="13"/>
    </row>
    <row r="71" spans="1:5" ht="12.75">
      <c r="A71" s="13"/>
      <c r="B71" s="13"/>
      <c r="C71" s="13"/>
      <c r="D71" s="13"/>
      <c r="E71" s="13"/>
    </row>
    <row r="72" spans="1:5" ht="12.75">
      <c r="A72" s="13"/>
      <c r="B72" s="13"/>
      <c r="C72" s="13"/>
      <c r="D72" s="13"/>
      <c r="E72" s="13"/>
    </row>
    <row r="73" spans="1:5" ht="12.75">
      <c r="A73" s="13"/>
      <c r="B73" s="13"/>
      <c r="C73" s="13"/>
      <c r="D73" s="13"/>
      <c r="E73" s="13"/>
    </row>
    <row r="74" spans="1:5" ht="12.75">
      <c r="A74" s="13"/>
      <c r="B74" s="13"/>
      <c r="C74" s="13"/>
      <c r="D74" s="13"/>
      <c r="E74" s="13"/>
    </row>
    <row r="75" spans="1:5" ht="12.75">
      <c r="A75" s="13"/>
      <c r="B75" s="13"/>
      <c r="C75" s="13"/>
      <c r="D75" s="13"/>
      <c r="E75" s="13"/>
    </row>
    <row r="76" spans="1:5" ht="12.75">
      <c r="A76" s="13"/>
      <c r="B76" s="13"/>
      <c r="C76" s="13"/>
      <c r="D76" s="13"/>
      <c r="E76" s="13"/>
    </row>
    <row r="77" spans="1:5" ht="12.75">
      <c r="A77" s="13"/>
      <c r="B77" s="13"/>
      <c r="C77" s="13"/>
      <c r="D77" s="13"/>
      <c r="E77" s="13"/>
    </row>
    <row r="78" spans="1:5" ht="12.75">
      <c r="A78" s="13"/>
      <c r="B78" s="13"/>
      <c r="C78" s="13"/>
      <c r="D78" s="13"/>
      <c r="E78" s="13"/>
    </row>
    <row r="79" spans="1:5" ht="12.75">
      <c r="A79" s="13"/>
      <c r="B79" s="13"/>
      <c r="C79" s="13"/>
      <c r="D79" s="13"/>
      <c r="E79" s="13"/>
    </row>
    <row r="80" spans="1:5" ht="12.75">
      <c r="A80" s="13"/>
      <c r="B80" s="13"/>
      <c r="C80" s="13"/>
      <c r="D80" s="13"/>
      <c r="E80" s="13"/>
    </row>
    <row r="81" spans="1:5" ht="12.75">
      <c r="A81" s="13"/>
      <c r="B81" s="13"/>
      <c r="C81" s="13"/>
      <c r="D81" s="13"/>
      <c r="E81" s="13"/>
    </row>
    <row r="82" spans="1:5" ht="12.75">
      <c r="A82" s="13"/>
      <c r="B82" s="13"/>
      <c r="C82" s="13"/>
      <c r="D82" s="13"/>
      <c r="E82" s="13"/>
    </row>
    <row r="83" spans="1:5" ht="12.75">
      <c r="A83" s="13"/>
      <c r="B83" s="13"/>
      <c r="C83" s="13"/>
      <c r="D83" s="13"/>
      <c r="E83" s="13"/>
    </row>
    <row r="84" spans="1:5" ht="12.75">
      <c r="A84" s="13"/>
      <c r="B84" s="13"/>
      <c r="C84" s="13"/>
      <c r="D84" s="13"/>
      <c r="E84" s="13"/>
    </row>
    <row r="85" spans="1:5" ht="12.75">
      <c r="A85" s="13"/>
      <c r="B85" s="13"/>
      <c r="C85" s="13"/>
      <c r="D85" s="13"/>
      <c r="E85" s="13"/>
    </row>
    <row r="86" spans="1:5" ht="12.75">
      <c r="A86" s="13"/>
      <c r="B86" s="13"/>
      <c r="C86" s="13"/>
      <c r="D86" s="13"/>
      <c r="E86" s="13"/>
    </row>
    <row r="87" spans="1:5" ht="12.75">
      <c r="A87" s="13"/>
      <c r="B87" s="13"/>
      <c r="C87" s="13"/>
      <c r="D87" s="13"/>
      <c r="E87" s="13"/>
    </row>
    <row r="88" spans="1:5" ht="12.75">
      <c r="A88" s="13"/>
      <c r="B88" s="13"/>
      <c r="C88" s="13"/>
      <c r="D88" s="13"/>
      <c r="E88" s="13"/>
    </row>
    <row r="89" spans="1:5" ht="12.75">
      <c r="A89" s="13"/>
      <c r="B89" s="13"/>
      <c r="C89" s="13"/>
      <c r="D89" s="13"/>
      <c r="E89" s="13"/>
    </row>
    <row r="90" spans="1:5" ht="12.75">
      <c r="A90" s="13"/>
      <c r="B90" s="13"/>
      <c r="C90" s="13"/>
      <c r="D90" s="13"/>
      <c r="E90" s="13"/>
    </row>
    <row r="91" spans="1:5" ht="12.75">
      <c r="A91" s="13"/>
      <c r="B91" s="13"/>
      <c r="C91" s="13"/>
      <c r="D91" s="13"/>
      <c r="E91" s="13"/>
    </row>
    <row r="92" spans="1:5" ht="12.75">
      <c r="A92" s="13"/>
      <c r="B92" s="13"/>
      <c r="C92" s="13"/>
      <c r="D92" s="13"/>
      <c r="E92" s="13"/>
    </row>
    <row r="93" spans="1:5" ht="12.75">
      <c r="A93" s="13"/>
      <c r="B93" s="13"/>
      <c r="C93" s="13"/>
      <c r="D93" s="13"/>
      <c r="E93" s="13"/>
    </row>
    <row r="94" spans="1:5" ht="12.75">
      <c r="A94" s="13"/>
      <c r="B94" s="13"/>
      <c r="C94" s="13"/>
      <c r="D94" s="13"/>
      <c r="E94" s="13"/>
    </row>
    <row r="95" spans="1:5" ht="12.75">
      <c r="A95" s="13"/>
      <c r="B95" s="13"/>
      <c r="C95" s="13"/>
      <c r="D95" s="13"/>
      <c r="E95" s="13"/>
    </row>
    <row r="96" spans="1:5" ht="12.75">
      <c r="A96" s="13"/>
      <c r="B96" s="13"/>
      <c r="C96" s="13"/>
      <c r="D96" s="13"/>
      <c r="E96" s="13"/>
    </row>
    <row r="97" spans="1:5" ht="12.75">
      <c r="A97" s="13"/>
      <c r="B97" s="13"/>
      <c r="C97" s="13"/>
      <c r="D97" s="13"/>
      <c r="E97" s="13"/>
    </row>
    <row r="98" spans="1:5" ht="12.75">
      <c r="A98" s="13"/>
      <c r="B98" s="13"/>
      <c r="C98" s="13"/>
      <c r="D98" s="13"/>
      <c r="E98" s="13"/>
    </row>
    <row r="99" spans="1:5" ht="12.75">
      <c r="A99" s="13"/>
      <c r="B99" s="13"/>
      <c r="C99" s="13"/>
      <c r="D99" s="13"/>
      <c r="E99" s="13"/>
    </row>
    <row r="100" spans="1:5" ht="12.75">
      <c r="A100" s="13"/>
      <c r="B100" s="13"/>
      <c r="C100" s="13"/>
      <c r="D100" s="13"/>
      <c r="E100" s="13"/>
    </row>
    <row r="101" spans="1:5" ht="12.75">
      <c r="A101" s="13"/>
      <c r="B101" s="13"/>
      <c r="C101" s="13"/>
      <c r="D101" s="13"/>
      <c r="E101" s="13"/>
    </row>
    <row r="102" spans="1:5" ht="12.75">
      <c r="A102" s="13"/>
      <c r="B102" s="13"/>
      <c r="C102" s="13"/>
      <c r="D102" s="13"/>
      <c r="E102" s="13"/>
    </row>
    <row r="103" spans="1:5" ht="12.75">
      <c r="A103" s="13"/>
      <c r="B103" s="13"/>
      <c r="C103" s="13"/>
      <c r="D103" s="13"/>
      <c r="E103" s="13"/>
    </row>
    <row r="104" spans="1:5" ht="12.75">
      <c r="A104" s="13"/>
      <c r="B104" s="13"/>
      <c r="C104" s="13"/>
      <c r="D104" s="13"/>
      <c r="E104" s="13"/>
    </row>
    <row r="105" spans="1:5" ht="12.75">
      <c r="A105" s="13"/>
      <c r="B105" s="13"/>
      <c r="C105" s="13"/>
      <c r="D105" s="13"/>
      <c r="E105" s="13"/>
    </row>
    <row r="106" spans="1:5" ht="12.75">
      <c r="A106" s="13"/>
      <c r="B106" s="13"/>
      <c r="C106" s="13"/>
      <c r="D106" s="13"/>
      <c r="E106" s="13"/>
    </row>
    <row r="107" spans="1:5" ht="12.75">
      <c r="A107" s="13"/>
      <c r="B107" s="13"/>
      <c r="C107" s="13"/>
      <c r="D107" s="13"/>
      <c r="E107" s="13"/>
    </row>
    <row r="108" spans="1:5" ht="12.75">
      <c r="A108" s="13"/>
      <c r="B108" s="13"/>
      <c r="C108" s="13"/>
      <c r="D108" s="13"/>
      <c r="E108" s="13"/>
    </row>
    <row r="109" spans="1:5" ht="12.75">
      <c r="A109" s="13"/>
      <c r="B109" s="13"/>
      <c r="C109" s="13"/>
      <c r="D109" s="13"/>
      <c r="E109" s="13"/>
    </row>
    <row r="110" spans="1:5" ht="12.75">
      <c r="A110" s="13"/>
      <c r="B110" s="13"/>
      <c r="C110" s="13"/>
      <c r="D110" s="13"/>
      <c r="E110" s="13"/>
    </row>
    <row r="111" spans="1:5" ht="12.75">
      <c r="A111" s="13"/>
      <c r="B111" s="13"/>
      <c r="C111" s="13"/>
      <c r="D111" s="13"/>
      <c r="E111" s="13"/>
    </row>
    <row r="112" spans="1:5" ht="12.75">
      <c r="A112" s="13"/>
      <c r="B112" s="13"/>
      <c r="C112" s="13"/>
      <c r="D112" s="13"/>
      <c r="E112" s="13"/>
    </row>
    <row r="113" spans="1:5" ht="12.75">
      <c r="A113" s="13"/>
      <c r="B113" s="13"/>
      <c r="C113" s="13"/>
      <c r="D113" s="13"/>
      <c r="E113" s="13"/>
    </row>
    <row r="114" spans="1:5" ht="12.75">
      <c r="A114" s="13"/>
      <c r="B114" s="13"/>
      <c r="C114" s="13"/>
      <c r="D114" s="13"/>
      <c r="E114" s="13"/>
    </row>
    <row r="115" spans="1:5" ht="12.75">
      <c r="A115" s="13"/>
      <c r="B115" s="13"/>
      <c r="C115" s="13"/>
      <c r="D115" s="13"/>
      <c r="E115" s="13"/>
    </row>
    <row r="116" spans="1:5" ht="12.75">
      <c r="A116" s="13"/>
      <c r="B116" s="13"/>
      <c r="C116" s="13"/>
      <c r="D116" s="13"/>
      <c r="E116" s="13"/>
    </row>
    <row r="117" spans="1:5" ht="12.75">
      <c r="A117" s="13"/>
      <c r="B117" s="13"/>
      <c r="C117" s="13"/>
      <c r="D117" s="13"/>
      <c r="E117" s="13"/>
    </row>
    <row r="118" spans="1:5" ht="12.75">
      <c r="A118" s="13"/>
      <c r="B118" s="13"/>
      <c r="C118" s="13"/>
      <c r="D118" s="13"/>
      <c r="E118" s="13"/>
    </row>
    <row r="119" spans="1:5" ht="12.75">
      <c r="A119" s="13"/>
      <c r="B119" s="13"/>
      <c r="C119" s="13"/>
      <c r="D119" s="13"/>
      <c r="E119" s="13"/>
    </row>
    <row r="120" spans="1:5" ht="12.75">
      <c r="A120" s="13"/>
      <c r="B120" s="13"/>
      <c r="C120" s="13"/>
      <c r="D120" s="13"/>
      <c r="E120" s="13"/>
    </row>
    <row r="121" spans="1:5" ht="12.75">
      <c r="A121" s="13"/>
      <c r="B121" s="13"/>
      <c r="C121" s="13"/>
      <c r="D121" s="13"/>
      <c r="E121" s="13"/>
    </row>
    <row r="122" spans="1:5" ht="12.75">
      <c r="A122" s="13"/>
      <c r="B122" s="13"/>
      <c r="C122" s="13"/>
      <c r="D122" s="13"/>
      <c r="E122" s="13"/>
    </row>
    <row r="123" spans="1:5" ht="12.75">
      <c r="A123" s="13"/>
      <c r="B123" s="13"/>
      <c r="C123" s="13"/>
      <c r="D123" s="13"/>
      <c r="E123" s="13"/>
    </row>
    <row r="124" spans="1:5" ht="12.75">
      <c r="A124" s="13"/>
      <c r="B124" s="13"/>
      <c r="C124" s="13"/>
      <c r="D124" s="13"/>
      <c r="E124" s="13"/>
    </row>
    <row r="125" spans="1:5" ht="12.75">
      <c r="A125" s="13"/>
      <c r="B125" s="13"/>
      <c r="C125" s="13"/>
      <c r="D125" s="13"/>
      <c r="E125" s="13"/>
    </row>
    <row r="126" spans="1:5" ht="12.75">
      <c r="A126" s="13"/>
      <c r="B126" s="13"/>
      <c r="C126" s="13"/>
      <c r="D126" s="13"/>
      <c r="E126" s="13"/>
    </row>
    <row r="127" spans="1:5" ht="12.75">
      <c r="A127" s="13"/>
      <c r="B127" s="13"/>
      <c r="C127" s="13"/>
      <c r="D127" s="13"/>
      <c r="E127" s="13"/>
    </row>
    <row r="128" spans="1:5" ht="12.75">
      <c r="A128" s="13"/>
      <c r="B128" s="13"/>
      <c r="C128" s="13"/>
      <c r="D128" s="13"/>
      <c r="E128" s="13"/>
    </row>
    <row r="129" spans="1:5" ht="12.75">
      <c r="A129" s="13"/>
      <c r="B129" s="13"/>
      <c r="C129" s="13"/>
      <c r="D129" s="13"/>
      <c r="E129" s="13"/>
    </row>
    <row r="130" spans="1:5" ht="12.75">
      <c r="A130" s="13"/>
      <c r="B130" s="13"/>
      <c r="C130" s="13"/>
      <c r="D130" s="13"/>
      <c r="E130" s="13"/>
    </row>
    <row r="131" spans="1:5" ht="12.75">
      <c r="A131" s="13"/>
      <c r="B131" s="13"/>
      <c r="C131" s="13"/>
      <c r="D131" s="13"/>
      <c r="E131" s="13"/>
    </row>
    <row r="132" spans="1:5" ht="12.75">
      <c r="A132" s="13"/>
      <c r="B132" s="13"/>
      <c r="C132" s="13"/>
      <c r="D132" s="13"/>
      <c r="E132" s="13"/>
    </row>
    <row r="133" spans="1:5" ht="12.75">
      <c r="A133" s="13"/>
      <c r="B133" s="13"/>
      <c r="C133" s="13"/>
      <c r="D133" s="13"/>
      <c r="E133" s="13"/>
    </row>
    <row r="134" spans="1:5" ht="12.75">
      <c r="A134" s="13"/>
      <c r="B134" s="13"/>
      <c r="C134" s="13"/>
      <c r="D134" s="13"/>
      <c r="E134" s="13"/>
    </row>
    <row r="135" spans="1:5" ht="12.75">
      <c r="A135" s="13"/>
      <c r="B135" s="13"/>
      <c r="C135" s="13"/>
      <c r="D135" s="13"/>
      <c r="E135" s="13"/>
    </row>
    <row r="136" spans="1:5" ht="12.75">
      <c r="A136" s="13"/>
      <c r="B136" s="13"/>
      <c r="C136" s="13"/>
      <c r="D136" s="13"/>
      <c r="E136" s="13"/>
    </row>
    <row r="137" spans="1:5" ht="12.75">
      <c r="A137" s="13"/>
      <c r="B137" s="13"/>
      <c r="C137" s="13"/>
      <c r="D137" s="13"/>
      <c r="E137" s="13"/>
    </row>
    <row r="138" spans="1:5" ht="12.75">
      <c r="A138" s="13"/>
      <c r="B138" s="13"/>
      <c r="C138" s="13"/>
      <c r="D138" s="13"/>
      <c r="E138" s="13"/>
    </row>
    <row r="139" spans="1:5" ht="12.75">
      <c r="A139" s="13"/>
      <c r="B139" s="13"/>
      <c r="C139" s="13"/>
      <c r="D139" s="13"/>
      <c r="E139" s="13"/>
    </row>
    <row r="140" spans="1:5" ht="12.75">
      <c r="A140" s="13"/>
      <c r="B140" s="13"/>
      <c r="C140" s="13"/>
      <c r="D140" s="13"/>
      <c r="E140" s="13"/>
    </row>
    <row r="141" spans="1:5" ht="12.75">
      <c r="A141" s="13"/>
      <c r="B141" s="13"/>
      <c r="C141" s="13"/>
      <c r="D141" s="13"/>
      <c r="E141" s="13"/>
    </row>
    <row r="142" spans="1:5" ht="12.75">
      <c r="A142" s="13"/>
      <c r="B142" s="13"/>
      <c r="C142" s="13"/>
      <c r="D142" s="13"/>
      <c r="E142" s="13"/>
    </row>
    <row r="143" spans="1:5" ht="12.75">
      <c r="A143" s="13"/>
      <c r="B143" s="13"/>
      <c r="C143" s="13"/>
      <c r="D143" s="13"/>
      <c r="E143" s="13"/>
    </row>
    <row r="144" spans="1:5" ht="12.75">
      <c r="A144" s="13"/>
      <c r="B144" s="13"/>
      <c r="C144" s="13"/>
      <c r="D144" s="13"/>
      <c r="E144" s="13"/>
    </row>
    <row r="145" spans="1:5" ht="12.75">
      <c r="A145" s="13"/>
      <c r="B145" s="13"/>
      <c r="C145" s="13"/>
      <c r="D145" s="13"/>
      <c r="E145" s="13"/>
    </row>
    <row r="146" spans="1:5" ht="12.75">
      <c r="A146" s="13"/>
      <c r="B146" s="13"/>
      <c r="C146" s="13"/>
      <c r="D146" s="13"/>
      <c r="E146" s="13"/>
    </row>
    <row r="147" spans="1:5" ht="12.75">
      <c r="A147" s="13"/>
      <c r="B147" s="13"/>
      <c r="C147" s="13"/>
      <c r="D147" s="13"/>
      <c r="E147" s="13"/>
    </row>
    <row r="148" spans="1:5" ht="12.75">
      <c r="A148" s="13"/>
      <c r="B148" s="13"/>
      <c r="C148" s="13"/>
      <c r="D148" s="13"/>
      <c r="E148" s="13"/>
    </row>
    <row r="149" spans="1:5" ht="12.75">
      <c r="A149" s="13"/>
      <c r="B149" s="13"/>
      <c r="C149" s="13"/>
      <c r="D149" s="13"/>
      <c r="E149" s="13"/>
    </row>
    <row r="150" spans="1:5" ht="12.75">
      <c r="A150" s="13"/>
      <c r="B150" s="13"/>
      <c r="C150" s="13"/>
      <c r="D150" s="13"/>
      <c r="E150" s="13"/>
    </row>
    <row r="151" spans="1:5" ht="12.75">
      <c r="A151" s="13"/>
      <c r="B151" s="13"/>
      <c r="C151" s="13"/>
      <c r="D151" s="13"/>
      <c r="E151" s="13"/>
    </row>
    <row r="152" spans="1:5" ht="12.75">
      <c r="A152" s="13"/>
      <c r="B152" s="13"/>
      <c r="C152" s="13"/>
      <c r="D152" s="13"/>
      <c r="E152" s="13"/>
    </row>
    <row r="153" spans="1:5" ht="12.75">
      <c r="A153" s="13"/>
      <c r="B153" s="13"/>
      <c r="C153" s="13"/>
      <c r="D153" s="13"/>
      <c r="E153" s="13"/>
    </row>
    <row r="154" spans="1:5" ht="12.75">
      <c r="A154" s="13"/>
      <c r="B154" s="13"/>
      <c r="C154" s="13"/>
      <c r="D154" s="13"/>
      <c r="E154" s="13"/>
    </row>
    <row r="155" spans="1:5" ht="12.75">
      <c r="A155" s="13"/>
      <c r="B155" s="13"/>
      <c r="C155" s="13"/>
      <c r="D155" s="13"/>
      <c r="E155" s="13"/>
    </row>
    <row r="156" spans="1:5" ht="12.75">
      <c r="A156" s="13"/>
      <c r="B156" s="13"/>
      <c r="C156" s="13"/>
      <c r="D156" s="13"/>
      <c r="E156" s="13"/>
    </row>
    <row r="157" spans="1:5" ht="12.75">
      <c r="A157" s="13"/>
      <c r="B157" s="13"/>
      <c r="C157" s="13"/>
      <c r="D157" s="13"/>
      <c r="E157" s="13"/>
    </row>
    <row r="158" spans="1:5" ht="12.75">
      <c r="A158" s="13"/>
      <c r="B158" s="13"/>
      <c r="C158" s="13"/>
      <c r="D158" s="13"/>
      <c r="E158" s="13"/>
    </row>
    <row r="159" spans="1:5" ht="12.75">
      <c r="A159" s="13"/>
      <c r="B159" s="13"/>
      <c r="C159" s="13"/>
      <c r="D159" s="13"/>
      <c r="E159" s="13"/>
    </row>
    <row r="160" spans="1:5" ht="12.75">
      <c r="A160" s="13"/>
      <c r="B160" s="13"/>
      <c r="C160" s="13"/>
      <c r="D160" s="13"/>
      <c r="E160" s="13"/>
    </row>
    <row r="161" spans="1:5" ht="12.75">
      <c r="A161" s="13"/>
      <c r="B161" s="13"/>
      <c r="C161" s="13"/>
      <c r="D161" s="13"/>
      <c r="E161" s="13"/>
    </row>
    <row r="162" spans="1:5" ht="12.75">
      <c r="A162" s="13"/>
      <c r="B162" s="13"/>
      <c r="C162" s="13"/>
      <c r="D162" s="13"/>
      <c r="E162" s="13"/>
    </row>
    <row r="163" spans="1:5" ht="12.75">
      <c r="A163" s="13"/>
      <c r="B163" s="13"/>
      <c r="C163" s="13"/>
      <c r="D163" s="13"/>
      <c r="E163" s="13"/>
    </row>
    <row r="164" spans="1:5" ht="12.75">
      <c r="A164" s="13"/>
      <c r="B164" s="13"/>
      <c r="C164" s="13"/>
      <c r="D164" s="13"/>
      <c r="E164" s="13"/>
    </row>
    <row r="165" spans="1:5" ht="12.75">
      <c r="A165" s="13"/>
      <c r="B165" s="13"/>
      <c r="C165" s="13"/>
      <c r="D165" s="13"/>
      <c r="E165" s="13"/>
    </row>
    <row r="166" spans="1:5" ht="12.75">
      <c r="A166" s="13"/>
      <c r="B166" s="13"/>
      <c r="C166" s="13"/>
      <c r="D166" s="13"/>
      <c r="E166" s="13"/>
    </row>
    <row r="167" spans="1:5" ht="12.75">
      <c r="A167" s="13"/>
      <c r="B167" s="13"/>
      <c r="C167" s="13"/>
      <c r="D167" s="13"/>
      <c r="E167" s="13"/>
    </row>
    <row r="168" spans="1:5" ht="12.75">
      <c r="A168" s="13"/>
      <c r="B168" s="13"/>
      <c r="C168" s="13"/>
      <c r="D168" s="13"/>
      <c r="E168" s="13"/>
    </row>
    <row r="169" spans="1:5" ht="12.75">
      <c r="A169" s="13"/>
      <c r="B169" s="13"/>
      <c r="C169" s="13"/>
      <c r="D169" s="13"/>
      <c r="E169" s="13"/>
    </row>
    <row r="170" spans="1:5" ht="12.75">
      <c r="A170" s="13"/>
      <c r="B170" s="13"/>
      <c r="C170" s="13"/>
      <c r="D170" s="13"/>
      <c r="E170" s="13"/>
    </row>
    <row r="171" spans="1:5" ht="12.75">
      <c r="A171" s="13"/>
      <c r="B171" s="13"/>
      <c r="C171" s="13"/>
      <c r="D171" s="13"/>
      <c r="E171" s="13"/>
    </row>
    <row r="172" spans="1:5" ht="12.75">
      <c r="A172" s="13"/>
      <c r="B172" s="13"/>
      <c r="C172" s="13"/>
      <c r="D172" s="13"/>
      <c r="E172" s="13"/>
    </row>
    <row r="173" spans="1:5" ht="12.75">
      <c r="A173" s="13"/>
      <c r="B173" s="13"/>
      <c r="C173" s="13"/>
      <c r="D173" s="13"/>
      <c r="E173" s="13"/>
    </row>
    <row r="174" spans="1:5" ht="12.75">
      <c r="A174" s="13"/>
      <c r="B174" s="13"/>
      <c r="C174" s="13"/>
      <c r="D174" s="13"/>
      <c r="E174" s="13"/>
    </row>
    <row r="175" spans="1:5" ht="12.75">
      <c r="A175" s="13"/>
      <c r="B175" s="13"/>
      <c r="C175" s="13"/>
      <c r="D175" s="13"/>
      <c r="E175" s="13"/>
    </row>
    <row r="176" spans="1:5" ht="12.75">
      <c r="A176" s="13"/>
      <c r="B176" s="13"/>
      <c r="C176" s="13"/>
      <c r="D176" s="13"/>
      <c r="E176" s="13"/>
    </row>
    <row r="177" spans="1:5" ht="12.75">
      <c r="A177" s="13"/>
      <c r="B177" s="13"/>
      <c r="C177" s="13"/>
      <c r="D177" s="13"/>
      <c r="E177" s="13"/>
    </row>
    <row r="178" spans="1:5" ht="12.75">
      <c r="A178" s="13"/>
      <c r="B178" s="13"/>
      <c r="C178" s="13"/>
      <c r="D178" s="13"/>
      <c r="E178" s="13"/>
    </row>
    <row r="179" spans="1:5" ht="12.75">
      <c r="A179" s="13"/>
      <c r="B179" s="13"/>
      <c r="C179" s="13"/>
      <c r="D179" s="13"/>
      <c r="E179" s="13"/>
    </row>
    <row r="180" spans="1:5" ht="12.75">
      <c r="A180" s="13"/>
      <c r="B180" s="13"/>
      <c r="C180" s="13"/>
      <c r="D180" s="13"/>
      <c r="E180" s="13"/>
    </row>
    <row r="181" spans="1:5" ht="12.75">
      <c r="A181" s="13"/>
      <c r="B181" s="13"/>
      <c r="C181" s="13"/>
      <c r="D181" s="13"/>
      <c r="E181" s="13"/>
    </row>
    <row r="182" spans="1:5" ht="12.75">
      <c r="A182" s="13"/>
      <c r="B182" s="13"/>
      <c r="C182" s="13"/>
      <c r="D182" s="13"/>
      <c r="E182" s="13"/>
    </row>
    <row r="183" spans="1:5" ht="12.75">
      <c r="A183" s="13"/>
      <c r="B183" s="13"/>
      <c r="C183" s="13"/>
      <c r="D183" s="13"/>
      <c r="E183" s="13"/>
    </row>
    <row r="184" spans="1:5" ht="12.75">
      <c r="A184" s="13"/>
      <c r="B184" s="13"/>
      <c r="C184" s="13"/>
      <c r="D184" s="13"/>
      <c r="E184" s="13"/>
    </row>
    <row r="185" spans="1:5" ht="12.75">
      <c r="A185" s="13"/>
      <c r="B185" s="13"/>
      <c r="C185" s="13"/>
      <c r="D185" s="13"/>
      <c r="E185" s="13"/>
    </row>
    <row r="186" spans="1:5" ht="12.75">
      <c r="A186" s="13"/>
      <c r="B186" s="13"/>
      <c r="C186" s="13"/>
      <c r="D186" s="13"/>
      <c r="E186" s="13"/>
    </row>
    <row r="187" spans="1:5" ht="12.75">
      <c r="A187" s="13"/>
      <c r="B187" s="13"/>
      <c r="C187" s="13"/>
      <c r="D187" s="13"/>
      <c r="E187" s="13"/>
    </row>
    <row r="188" spans="1:5" ht="12.75">
      <c r="A188" s="13"/>
      <c r="B188" s="13"/>
      <c r="C188" s="13"/>
      <c r="D188" s="13"/>
      <c r="E188" s="13"/>
    </row>
    <row r="189" spans="1:5" ht="12.75">
      <c r="A189" s="13"/>
      <c r="B189" s="13"/>
      <c r="C189" s="13"/>
      <c r="D189" s="13"/>
      <c r="E189" s="13"/>
    </row>
    <row r="190" spans="1:5" ht="12.75">
      <c r="A190" s="13"/>
      <c r="B190" s="13"/>
      <c r="C190" s="13"/>
      <c r="D190" s="13"/>
      <c r="E190" s="13"/>
    </row>
    <row r="191" spans="1:5" ht="12.75">
      <c r="A191" s="13"/>
      <c r="B191" s="13"/>
      <c r="C191" s="13"/>
      <c r="D191" s="13"/>
      <c r="E191" s="13"/>
    </row>
    <row r="192" spans="1:5" ht="12.75">
      <c r="A192" s="13"/>
      <c r="B192" s="13"/>
      <c r="C192" s="13"/>
      <c r="D192" s="13"/>
      <c r="E192" s="13"/>
    </row>
    <row r="193" spans="1:5" ht="12.75">
      <c r="A193" s="13"/>
      <c r="B193" s="13"/>
      <c r="C193" s="13"/>
      <c r="D193" s="13"/>
      <c r="E193" s="13"/>
    </row>
    <row r="194" spans="1:5" ht="12.75">
      <c r="A194" s="13"/>
      <c r="B194" s="13"/>
      <c r="C194" s="13"/>
      <c r="D194" s="13"/>
      <c r="E194" s="13"/>
    </row>
    <row r="195" spans="1:5" ht="12.75">
      <c r="A195" s="13"/>
      <c r="B195" s="13"/>
      <c r="C195" s="13"/>
      <c r="D195" s="13"/>
      <c r="E195" s="13"/>
    </row>
    <row r="196" spans="1:5" ht="12.75">
      <c r="A196" s="13"/>
      <c r="B196" s="13"/>
      <c r="C196" s="13"/>
      <c r="D196" s="13"/>
      <c r="E196" s="13"/>
    </row>
    <row r="197" spans="1:5" ht="12.75">
      <c r="A197" s="13"/>
      <c r="B197" s="13"/>
      <c r="C197" s="13"/>
      <c r="D197" s="13"/>
      <c r="E197" s="13"/>
    </row>
    <row r="198" spans="1:5" ht="12.75">
      <c r="A198" s="13"/>
      <c r="B198" s="13"/>
      <c r="C198" s="13"/>
      <c r="D198" s="13"/>
      <c r="E198" s="13"/>
    </row>
    <row r="199" spans="1:5" ht="12.75">
      <c r="A199" s="13"/>
      <c r="B199" s="13"/>
      <c r="C199" s="13"/>
      <c r="D199" s="13"/>
      <c r="E199" s="13"/>
    </row>
    <row r="200" spans="1:5" ht="12.75">
      <c r="A200" s="13"/>
      <c r="B200" s="13"/>
      <c r="C200" s="13"/>
      <c r="D200" s="13"/>
      <c r="E200" s="13"/>
    </row>
    <row r="201" spans="1:5" ht="12.75">
      <c r="A201" s="13"/>
      <c r="B201" s="13"/>
      <c r="C201" s="13"/>
      <c r="D201" s="13"/>
      <c r="E201" s="13"/>
    </row>
    <row r="202" spans="1:5" ht="12.75">
      <c r="A202" s="13"/>
      <c r="B202" s="13"/>
      <c r="C202" s="13"/>
      <c r="D202" s="13"/>
      <c r="E202" s="13"/>
    </row>
    <row r="203" spans="1:5" ht="12.75">
      <c r="A203" s="13"/>
      <c r="B203" s="13"/>
      <c r="C203" s="13"/>
      <c r="D203" s="13"/>
      <c r="E203" s="13"/>
    </row>
    <row r="204" spans="1:5" ht="12.75">
      <c r="A204" s="13"/>
      <c r="B204" s="13"/>
      <c r="C204" s="13"/>
      <c r="D204" s="13"/>
      <c r="E204" s="13"/>
    </row>
    <row r="205" spans="1:5" ht="12.75">
      <c r="A205" s="13"/>
      <c r="B205" s="13"/>
      <c r="C205" s="13"/>
      <c r="D205" s="13"/>
      <c r="E205" s="13"/>
    </row>
    <row r="206" spans="1:5" ht="12.75">
      <c r="A206" s="13"/>
      <c r="B206" s="13"/>
      <c r="C206" s="13"/>
      <c r="D206" s="13"/>
      <c r="E206" s="13"/>
    </row>
    <row r="207" spans="1:5" ht="12.75">
      <c r="A207" s="13"/>
      <c r="B207" s="13"/>
      <c r="C207" s="13"/>
      <c r="D207" s="13"/>
      <c r="E207" s="13"/>
    </row>
    <row r="208" spans="1:5" ht="12.75">
      <c r="A208" s="13"/>
      <c r="B208" s="13"/>
      <c r="C208" s="13"/>
      <c r="D208" s="13"/>
      <c r="E208" s="13"/>
    </row>
    <row r="209" spans="1:5" ht="12.75">
      <c r="A209" s="13"/>
      <c r="B209" s="13"/>
      <c r="C209" s="13"/>
      <c r="D209" s="13"/>
      <c r="E209" s="13"/>
    </row>
    <row r="210" spans="1:5" ht="12.75">
      <c r="A210" s="13"/>
      <c r="B210" s="13"/>
      <c r="C210" s="13"/>
      <c r="D210" s="13"/>
      <c r="E210" s="13"/>
    </row>
    <row r="211" spans="1:5" ht="12.75">
      <c r="A211" s="13"/>
      <c r="B211" s="13"/>
      <c r="C211" s="13"/>
      <c r="D211" s="13"/>
      <c r="E211" s="13"/>
    </row>
    <row r="212" spans="1:5" ht="12.75">
      <c r="A212" s="13"/>
      <c r="B212" s="13"/>
      <c r="C212" s="13"/>
      <c r="D212" s="13"/>
      <c r="E212" s="13"/>
    </row>
    <row r="213" spans="1:5" ht="12.75">
      <c r="A213" s="13"/>
      <c r="B213" s="13"/>
      <c r="C213" s="13"/>
      <c r="D213" s="13"/>
      <c r="E213" s="13"/>
    </row>
    <row r="214" spans="1:5" ht="12.75">
      <c r="A214" s="13"/>
      <c r="B214" s="13"/>
      <c r="C214" s="13"/>
      <c r="D214" s="13"/>
      <c r="E214" s="13"/>
    </row>
    <row r="215" spans="1:5" ht="12.75">
      <c r="A215" s="13"/>
      <c r="B215" s="13"/>
      <c r="C215" s="13"/>
      <c r="D215" s="13"/>
      <c r="E215" s="13"/>
    </row>
    <row r="216" spans="1:5" ht="12.75">
      <c r="A216" s="13"/>
      <c r="B216" s="13"/>
      <c r="C216" s="13"/>
      <c r="D216" s="13"/>
      <c r="E216" s="13"/>
    </row>
    <row r="217" spans="1:5" ht="12.75">
      <c r="A217" s="13"/>
      <c r="B217" s="13"/>
      <c r="C217" s="13"/>
      <c r="D217" s="13"/>
      <c r="E217" s="13"/>
    </row>
    <row r="218" spans="1:5" ht="12.75">
      <c r="A218" s="13"/>
      <c r="B218" s="13"/>
      <c r="C218" s="13"/>
      <c r="D218" s="13"/>
      <c r="E218" s="13"/>
    </row>
    <row r="219" spans="1:5" ht="12.75">
      <c r="A219" s="13"/>
      <c r="B219" s="13"/>
      <c r="C219" s="13"/>
      <c r="D219" s="13"/>
      <c r="E219" s="13"/>
    </row>
    <row r="220" spans="1:5" ht="12.75">
      <c r="A220" s="13"/>
      <c r="B220" s="13"/>
      <c r="C220" s="13"/>
      <c r="D220" s="13"/>
      <c r="E220" s="13"/>
    </row>
    <row r="221" spans="1:5" ht="12.75">
      <c r="A221" s="13"/>
      <c r="B221" s="13"/>
      <c r="C221" s="13"/>
      <c r="D221" s="13"/>
      <c r="E221" s="13"/>
    </row>
    <row r="222" spans="1:5" ht="12.75">
      <c r="A222" s="13"/>
      <c r="B222" s="13"/>
      <c r="C222" s="13"/>
      <c r="D222" s="13"/>
      <c r="E222" s="13"/>
    </row>
    <row r="223" spans="1:5" ht="12.75">
      <c r="A223" s="13"/>
      <c r="B223" s="13"/>
      <c r="C223" s="13"/>
      <c r="D223" s="13"/>
      <c r="E223" s="13"/>
    </row>
    <row r="224" spans="1:5" ht="12.75">
      <c r="A224" s="13"/>
      <c r="B224" s="13"/>
      <c r="C224" s="13"/>
      <c r="D224" s="13"/>
      <c r="E224" s="13"/>
    </row>
    <row r="225" spans="1:5" ht="12.75">
      <c r="A225" s="13"/>
      <c r="B225" s="13"/>
      <c r="C225" s="13"/>
      <c r="D225" s="13"/>
      <c r="E225" s="13"/>
    </row>
    <row r="226" spans="1:5" ht="12.75">
      <c r="A226" s="13"/>
      <c r="B226" s="13"/>
      <c r="C226" s="13"/>
      <c r="D226" s="13"/>
      <c r="E226" s="13"/>
    </row>
    <row r="227" spans="1:5" ht="12.75">
      <c r="A227" s="13"/>
      <c r="B227" s="13"/>
      <c r="C227" s="13"/>
      <c r="D227" s="13"/>
      <c r="E227" s="13"/>
    </row>
    <row r="228" spans="1:5" ht="12.75">
      <c r="A228" s="13"/>
      <c r="B228" s="13"/>
      <c r="C228" s="13"/>
      <c r="D228" s="13"/>
      <c r="E228" s="13"/>
    </row>
    <row r="229" spans="1:5" ht="12.75">
      <c r="A229" s="13"/>
      <c r="B229" s="13"/>
      <c r="C229" s="13"/>
      <c r="D229" s="13"/>
      <c r="E229" s="13"/>
    </row>
    <row r="230" spans="1:5" ht="12.75">
      <c r="A230" s="13"/>
      <c r="B230" s="13"/>
      <c r="C230" s="13"/>
      <c r="D230" s="13"/>
      <c r="E230" s="13"/>
    </row>
    <row r="231" spans="1:5" ht="12.75">
      <c r="A231" s="13"/>
      <c r="B231" s="13"/>
      <c r="C231" s="13"/>
      <c r="D231" s="13"/>
      <c r="E231" s="13"/>
    </row>
    <row r="232" spans="1:5" ht="12.75">
      <c r="A232" s="13"/>
      <c r="B232" s="13"/>
      <c r="C232" s="13"/>
      <c r="D232" s="13"/>
      <c r="E232" s="13"/>
    </row>
    <row r="233" spans="1:5" ht="12.75">
      <c r="A233" s="13"/>
      <c r="B233" s="13"/>
      <c r="C233" s="13"/>
      <c r="D233" s="13"/>
      <c r="E233" s="13"/>
    </row>
    <row r="234" spans="1:5" ht="12.75">
      <c r="A234" s="13"/>
      <c r="B234" s="13"/>
      <c r="C234" s="13"/>
      <c r="D234" s="13"/>
      <c r="E234" s="13"/>
    </row>
    <row r="235" spans="1:5" ht="12.75">
      <c r="A235" s="13"/>
      <c r="B235" s="13"/>
      <c r="C235" s="13"/>
      <c r="D235" s="13"/>
      <c r="E235" s="13"/>
    </row>
    <row r="236" spans="1:5" ht="12.75">
      <c r="A236" s="13"/>
      <c r="B236" s="13"/>
      <c r="C236" s="13"/>
      <c r="D236" s="13"/>
      <c r="E236" s="13"/>
    </row>
    <row r="237" spans="1:5" ht="12.75">
      <c r="A237" s="13"/>
      <c r="B237" s="13"/>
      <c r="C237" s="13"/>
      <c r="D237" s="13"/>
      <c r="E237" s="13"/>
    </row>
    <row r="238" spans="1:5" ht="12.75">
      <c r="A238" s="13"/>
      <c r="B238" s="13"/>
      <c r="C238" s="13"/>
      <c r="D238" s="13"/>
      <c r="E238" s="13"/>
    </row>
    <row r="239" spans="1:5" ht="12.75">
      <c r="A239" s="13"/>
      <c r="B239" s="13"/>
      <c r="C239" s="13"/>
      <c r="D239" s="13"/>
      <c r="E239" s="13"/>
    </row>
    <row r="240" spans="1:5" ht="12.75">
      <c r="A240" s="13"/>
      <c r="B240" s="13"/>
      <c r="C240" s="13"/>
      <c r="D240" s="13"/>
      <c r="E240" s="13"/>
    </row>
    <row r="241" spans="1:5" ht="12.75">
      <c r="A241" s="13"/>
      <c r="B241" s="13"/>
      <c r="C241" s="13"/>
      <c r="D241" s="13"/>
      <c r="E241" s="13"/>
    </row>
    <row r="242" spans="1:5" ht="12.75">
      <c r="A242" s="13"/>
      <c r="B242" s="13"/>
      <c r="C242" s="13"/>
      <c r="D242" s="13"/>
      <c r="E242" s="13"/>
    </row>
    <row r="243" spans="1:5" ht="12.75">
      <c r="A243" s="13"/>
      <c r="B243" s="13"/>
      <c r="C243" s="13"/>
      <c r="D243" s="13"/>
      <c r="E243" s="13"/>
    </row>
    <row r="244" spans="1:5" ht="12.75">
      <c r="A244" s="13"/>
      <c r="B244" s="13"/>
      <c r="C244" s="13"/>
      <c r="D244" s="13"/>
      <c r="E244" s="13"/>
    </row>
    <row r="245" spans="1:5" ht="12.75">
      <c r="A245" s="13"/>
      <c r="B245" s="13"/>
      <c r="C245" s="13"/>
      <c r="D245" s="13"/>
      <c r="E245" s="13"/>
    </row>
    <row r="246" spans="1:5" ht="12.75">
      <c r="A246" s="13"/>
      <c r="B246" s="13"/>
      <c r="C246" s="13"/>
      <c r="D246" s="13"/>
      <c r="E246" s="13"/>
    </row>
    <row r="247" spans="1:5" ht="12.75">
      <c r="A247" s="13"/>
      <c r="B247" s="13"/>
      <c r="C247" s="13"/>
      <c r="D247" s="13"/>
      <c r="E247" s="13"/>
    </row>
    <row r="248" spans="1:5" ht="12.75">
      <c r="A248" s="13"/>
      <c r="B248" s="13"/>
      <c r="C248" s="13"/>
      <c r="D248" s="13"/>
      <c r="E248" s="13"/>
    </row>
    <row r="249" spans="1:5" ht="12.75">
      <c r="A249" s="13"/>
      <c r="B249" s="13"/>
      <c r="C249" s="13"/>
      <c r="D249" s="13"/>
      <c r="E249" s="13"/>
    </row>
    <row r="250" spans="1:5" ht="12.75">
      <c r="A250" s="13"/>
      <c r="B250" s="13"/>
      <c r="C250" s="13"/>
      <c r="D250" s="13"/>
      <c r="E250" s="13"/>
    </row>
    <row r="251" spans="1:5" ht="12.75">
      <c r="A251" s="13"/>
      <c r="B251" s="13"/>
      <c r="C251" s="13"/>
      <c r="D251" s="13"/>
      <c r="E251" s="13"/>
    </row>
    <row r="252" spans="1:5" ht="12.75">
      <c r="A252" s="13"/>
      <c r="B252" s="13"/>
      <c r="C252" s="13"/>
      <c r="D252" s="13"/>
      <c r="E252" s="13"/>
    </row>
    <row r="253" spans="1:5" ht="12.75">
      <c r="A253" s="13"/>
      <c r="B253" s="13"/>
      <c r="C253" s="13"/>
      <c r="D253" s="13"/>
      <c r="E253" s="13"/>
    </row>
    <row r="254" spans="1:5" ht="12.75">
      <c r="A254" s="13"/>
      <c r="B254" s="13"/>
      <c r="C254" s="13"/>
      <c r="D254" s="13"/>
      <c r="E254" s="13"/>
    </row>
    <row r="255" spans="1:5" ht="12.75">
      <c r="A255" s="13"/>
      <c r="B255" s="13"/>
      <c r="C255" s="13"/>
      <c r="D255" s="13"/>
      <c r="E255" s="13"/>
    </row>
    <row r="256" spans="1:5" ht="12.75">
      <c r="A256" s="13"/>
      <c r="B256" s="13"/>
      <c r="C256" s="13"/>
      <c r="D256" s="13"/>
      <c r="E256" s="13"/>
    </row>
    <row r="257" spans="1:5" ht="12.75">
      <c r="A257" s="13"/>
      <c r="B257" s="13"/>
      <c r="C257" s="13"/>
      <c r="D257" s="13"/>
      <c r="E257" s="13"/>
    </row>
    <row r="258" spans="1:5" ht="12.75">
      <c r="A258" s="13"/>
      <c r="B258" s="13"/>
      <c r="C258" s="13"/>
      <c r="D258" s="13"/>
      <c r="E258" s="13"/>
    </row>
    <row r="259" spans="1:5" ht="12.75">
      <c r="A259" s="13"/>
      <c r="B259" s="13"/>
      <c r="C259" s="13"/>
      <c r="D259" s="13"/>
      <c r="E259" s="13"/>
    </row>
    <row r="260" spans="1:5" ht="12.75">
      <c r="A260" s="13"/>
      <c r="B260" s="13"/>
      <c r="C260" s="13"/>
      <c r="D260" s="13"/>
      <c r="E260" s="13"/>
    </row>
    <row r="261" spans="1:5" ht="12.75">
      <c r="A261" s="13"/>
      <c r="B261" s="13"/>
      <c r="C261" s="13"/>
      <c r="D261" s="13"/>
      <c r="E261" s="13"/>
    </row>
    <row r="262" spans="1:5" ht="12.75">
      <c r="A262" s="13"/>
      <c r="B262" s="13"/>
      <c r="C262" s="13"/>
      <c r="D262" s="13"/>
      <c r="E262" s="13"/>
    </row>
    <row r="263" spans="1:5" ht="12.75">
      <c r="A263" s="13"/>
      <c r="B263" s="13"/>
      <c r="C263" s="13"/>
      <c r="D263" s="13"/>
      <c r="E263" s="13"/>
    </row>
    <row r="264" spans="1:5" ht="12.75">
      <c r="A264" s="13"/>
      <c r="B264" s="13"/>
      <c r="C264" s="13"/>
      <c r="D264" s="13"/>
      <c r="E264" s="13"/>
    </row>
    <row r="265" spans="1:5" ht="12.75">
      <c r="A265" s="13"/>
      <c r="B265" s="13"/>
      <c r="C265" s="13"/>
      <c r="D265" s="13"/>
      <c r="E265" s="13"/>
    </row>
    <row r="266" spans="1:5" ht="12.75">
      <c r="A266" s="13"/>
      <c r="B266" s="13"/>
      <c r="C266" s="13"/>
      <c r="D266" s="13"/>
      <c r="E266" s="13"/>
    </row>
    <row r="267" spans="1:5" ht="12.75">
      <c r="A267" s="13"/>
      <c r="B267" s="13"/>
      <c r="C267" s="13"/>
      <c r="D267" s="13"/>
      <c r="E267" s="13"/>
    </row>
    <row r="268" spans="1:5" ht="12.75">
      <c r="A268" s="13"/>
      <c r="B268" s="13"/>
      <c r="C268" s="13"/>
      <c r="D268" s="13"/>
      <c r="E268" s="13"/>
    </row>
    <row r="269" spans="1:5" ht="12.75">
      <c r="A269" s="13"/>
      <c r="B269" s="13"/>
      <c r="C269" s="13"/>
      <c r="D269" s="13"/>
      <c r="E269" s="13"/>
    </row>
    <row r="270" spans="1:5" ht="12.75">
      <c r="A270" s="13"/>
      <c r="B270" s="13"/>
      <c r="C270" s="13"/>
      <c r="D270" s="13"/>
      <c r="E270" s="13"/>
    </row>
    <row r="271" spans="1:5" ht="12.75">
      <c r="A271" s="13"/>
      <c r="B271" s="13"/>
      <c r="C271" s="13"/>
      <c r="D271" s="13"/>
      <c r="E271" s="13"/>
    </row>
    <row r="272" spans="1:5" ht="12.75">
      <c r="A272" s="13"/>
      <c r="B272" s="13"/>
      <c r="C272" s="13"/>
      <c r="D272" s="13"/>
      <c r="E272" s="13"/>
    </row>
    <row r="273" spans="1:5" ht="12.75">
      <c r="A273" s="13"/>
      <c r="B273" s="13"/>
      <c r="C273" s="13"/>
      <c r="D273" s="13"/>
      <c r="E273" s="13"/>
    </row>
    <row r="274" spans="1:5" ht="12.75">
      <c r="A274" s="13"/>
      <c r="B274" s="13"/>
      <c r="C274" s="13"/>
      <c r="D274" s="13"/>
      <c r="E274" s="13"/>
    </row>
    <row r="275" spans="1:5" ht="12.75">
      <c r="A275" s="13"/>
      <c r="B275" s="13"/>
      <c r="C275" s="13"/>
      <c r="D275" s="13"/>
      <c r="E275" s="13"/>
    </row>
    <row r="276" spans="1:5" ht="12.75">
      <c r="A276" s="13"/>
      <c r="B276" s="13"/>
      <c r="C276" s="13"/>
      <c r="D276" s="13"/>
      <c r="E276" s="13"/>
    </row>
    <row r="277" spans="1:5" ht="12.75">
      <c r="A277" s="13"/>
      <c r="B277" s="13"/>
      <c r="C277" s="13"/>
      <c r="D277" s="13"/>
      <c r="E277" s="13"/>
    </row>
    <row r="278" spans="1:5" ht="12.75">
      <c r="A278" s="13"/>
      <c r="B278" s="13"/>
      <c r="C278" s="13"/>
      <c r="D278" s="13"/>
      <c r="E278" s="13"/>
    </row>
    <row r="279" spans="1:5" ht="12.75">
      <c r="A279" s="13"/>
      <c r="B279" s="13"/>
      <c r="C279" s="13"/>
      <c r="D279" s="13"/>
      <c r="E279" s="13"/>
    </row>
    <row r="280" spans="1:5" ht="12.75">
      <c r="A280" s="13"/>
      <c r="B280" s="13"/>
      <c r="C280" s="13"/>
      <c r="D280" s="13"/>
      <c r="E280" s="13"/>
    </row>
    <row r="281" spans="1:5" ht="12.75">
      <c r="A281" s="13"/>
      <c r="B281" s="13"/>
      <c r="C281" s="13"/>
      <c r="D281" s="13"/>
      <c r="E281" s="13"/>
    </row>
    <row r="282" spans="1:5" ht="12.75">
      <c r="A282" s="13"/>
      <c r="B282" s="13"/>
      <c r="C282" s="13"/>
      <c r="D282" s="13"/>
      <c r="E282" s="13"/>
    </row>
    <row r="283" spans="1:5" ht="12.75">
      <c r="A283" s="13"/>
      <c r="B283" s="13"/>
      <c r="C283" s="13"/>
      <c r="D283" s="13"/>
      <c r="E283" s="13"/>
    </row>
    <row r="284" spans="1:5" ht="12.75">
      <c r="A284" s="13"/>
      <c r="B284" s="13"/>
      <c r="C284" s="13"/>
      <c r="D284" s="13"/>
      <c r="E284" s="13"/>
    </row>
    <row r="285" spans="1:5" ht="12.75">
      <c r="A285" s="13"/>
      <c r="B285" s="13"/>
      <c r="C285" s="13"/>
      <c r="D285" s="13"/>
      <c r="E285" s="13"/>
    </row>
    <row r="286" spans="1:5" ht="12.75">
      <c r="A286" s="13"/>
      <c r="B286" s="13"/>
      <c r="C286" s="13"/>
      <c r="D286" s="13"/>
      <c r="E286" s="13"/>
    </row>
    <row r="287" spans="1:5" ht="12.75">
      <c r="A287" s="13"/>
      <c r="B287" s="13"/>
      <c r="C287" s="13"/>
      <c r="D287" s="13"/>
      <c r="E287" s="13"/>
    </row>
    <row r="288" spans="1:5" ht="12.75">
      <c r="A288" s="13"/>
      <c r="B288" s="13"/>
      <c r="C288" s="13"/>
      <c r="D288" s="13"/>
      <c r="E288" s="13"/>
    </row>
    <row r="289" spans="1:5" ht="12.75">
      <c r="A289" s="13"/>
      <c r="B289" s="13"/>
      <c r="C289" s="13"/>
      <c r="D289" s="13"/>
      <c r="E289" s="13"/>
    </row>
    <row r="290" spans="1:5" ht="12.75">
      <c r="A290" s="13"/>
      <c r="B290" s="13"/>
      <c r="C290" s="13"/>
      <c r="D290" s="13"/>
      <c r="E290" s="13"/>
    </row>
    <row r="291" spans="1:5" ht="12.75">
      <c r="A291" s="13"/>
      <c r="B291" s="13"/>
      <c r="C291" s="13"/>
      <c r="D291" s="13"/>
      <c r="E291" s="13"/>
    </row>
    <row r="292" spans="1:5" ht="12.75">
      <c r="A292" s="13"/>
      <c r="B292" s="13"/>
      <c r="C292" s="13"/>
      <c r="D292" s="13"/>
      <c r="E292" s="13"/>
    </row>
    <row r="293" spans="1:5" ht="12.75">
      <c r="A293" s="13"/>
      <c r="B293" s="13"/>
      <c r="C293" s="13"/>
      <c r="D293" s="13"/>
      <c r="E293" s="13"/>
    </row>
    <row r="294" spans="1:5" ht="12.75">
      <c r="A294" s="13"/>
      <c r="B294" s="13"/>
      <c r="C294" s="13"/>
      <c r="D294" s="13"/>
      <c r="E294" s="13"/>
    </row>
    <row r="295" spans="1:5" ht="12.75">
      <c r="A295" s="13"/>
      <c r="B295" s="13"/>
      <c r="C295" s="13"/>
      <c r="D295" s="13"/>
      <c r="E295" s="13"/>
    </row>
    <row r="296" spans="1:5" ht="12.75">
      <c r="A296" s="13"/>
      <c r="B296" s="13"/>
      <c r="C296" s="13"/>
      <c r="D296" s="13"/>
      <c r="E296" s="13"/>
    </row>
    <row r="297" spans="1:5" ht="12.75">
      <c r="A297" s="13"/>
      <c r="B297" s="13"/>
      <c r="C297" s="13"/>
      <c r="D297" s="13"/>
      <c r="E297" s="13"/>
    </row>
    <row r="298" spans="1:5" ht="12.75">
      <c r="A298" s="13"/>
      <c r="B298" s="13"/>
      <c r="C298" s="13"/>
      <c r="D298" s="13"/>
      <c r="E298" s="13"/>
    </row>
    <row r="299" spans="1:5" ht="12.75">
      <c r="A299" s="13"/>
      <c r="B299" s="13"/>
      <c r="C299" s="13"/>
      <c r="D299" s="13"/>
      <c r="E299" s="13"/>
    </row>
    <row r="300" spans="1:5" ht="12.75">
      <c r="A300" s="13"/>
      <c r="B300" s="13"/>
      <c r="C300" s="13"/>
      <c r="D300" s="13"/>
      <c r="E300" s="13"/>
    </row>
    <row r="301" spans="1:5" ht="12.75">
      <c r="A301" s="13"/>
      <c r="B301" s="13"/>
      <c r="C301" s="13"/>
      <c r="D301" s="13"/>
      <c r="E301" s="13"/>
    </row>
    <row r="302" spans="1:5" ht="12.75">
      <c r="A302" s="13"/>
      <c r="B302" s="13"/>
      <c r="C302" s="13"/>
      <c r="D302" s="13"/>
      <c r="E302" s="13"/>
    </row>
    <row r="303" spans="1:5" ht="12.75">
      <c r="A303" s="13"/>
      <c r="B303" s="13"/>
      <c r="C303" s="13"/>
      <c r="D303" s="13"/>
      <c r="E303" s="13"/>
    </row>
    <row r="304" spans="1:5" ht="12.75">
      <c r="A304" s="13"/>
      <c r="B304" s="13"/>
      <c r="C304" s="13"/>
      <c r="D304" s="13"/>
      <c r="E304" s="13"/>
    </row>
    <row r="305" spans="1:5" ht="12.75">
      <c r="A305" s="13"/>
      <c r="B305" s="13"/>
      <c r="C305" s="13"/>
      <c r="D305" s="13"/>
      <c r="E305" s="13"/>
    </row>
    <row r="306" spans="1:5" ht="12.75">
      <c r="A306" s="13"/>
      <c r="B306" s="13"/>
      <c r="C306" s="13"/>
      <c r="D306" s="13"/>
      <c r="E306" s="13"/>
    </row>
    <row r="307" spans="1:5" ht="12.75">
      <c r="A307" s="13"/>
      <c r="B307" s="13"/>
      <c r="C307" s="13"/>
      <c r="D307" s="13"/>
      <c r="E307" s="13"/>
    </row>
    <row r="308" spans="1:5" ht="12.75">
      <c r="A308" s="13"/>
      <c r="B308" s="13"/>
      <c r="C308" s="13"/>
      <c r="D308" s="13"/>
      <c r="E308" s="13"/>
    </row>
    <row r="309" spans="1:5" ht="12.75">
      <c r="A309" s="13"/>
      <c r="B309" s="13"/>
      <c r="C309" s="13"/>
      <c r="D309" s="13"/>
      <c r="E309" s="13"/>
    </row>
    <row r="310" spans="1:5" ht="12.75">
      <c r="A310" s="13"/>
      <c r="B310" s="13"/>
      <c r="C310" s="13"/>
      <c r="D310" s="13"/>
      <c r="E310" s="13"/>
    </row>
    <row r="311" spans="1:5" ht="12.75">
      <c r="A311" s="13"/>
      <c r="B311" s="13"/>
      <c r="C311" s="13"/>
      <c r="D311" s="13"/>
      <c r="E311" s="13"/>
    </row>
    <row r="312" spans="1:5" ht="12.75">
      <c r="A312" s="13"/>
      <c r="B312" s="13"/>
      <c r="C312" s="13"/>
      <c r="D312" s="13"/>
      <c r="E312" s="13"/>
    </row>
    <row r="313" spans="1:5" ht="12.75">
      <c r="A313" s="13"/>
      <c r="B313" s="13"/>
      <c r="C313" s="13"/>
      <c r="D313" s="13"/>
      <c r="E313" s="13"/>
    </row>
    <row r="314" spans="1:5" ht="12.75">
      <c r="A314" s="13"/>
      <c r="B314" s="13"/>
      <c r="C314" s="13"/>
      <c r="D314" s="13"/>
      <c r="E314" s="13"/>
    </row>
    <row r="315" spans="1:5" ht="12.75">
      <c r="A315" s="13"/>
      <c r="B315" s="13"/>
      <c r="C315" s="13"/>
      <c r="D315" s="13"/>
      <c r="E315" s="13"/>
    </row>
    <row r="316" spans="1:5" ht="12.75">
      <c r="A316" s="13"/>
      <c r="B316" s="13"/>
      <c r="C316" s="13"/>
      <c r="D316" s="13"/>
      <c r="E316" s="13"/>
    </row>
    <row r="317" spans="1:5" ht="12.75">
      <c r="A317" s="13"/>
      <c r="B317" s="13"/>
      <c r="C317" s="13"/>
      <c r="D317" s="13"/>
      <c r="E317" s="13"/>
    </row>
    <row r="318" spans="1:5" ht="12.75">
      <c r="A318" s="13"/>
      <c r="B318" s="13"/>
      <c r="C318" s="13"/>
      <c r="D318" s="13"/>
      <c r="E318" s="13"/>
    </row>
    <row r="319" spans="1:5" ht="12.75">
      <c r="A319" s="13"/>
      <c r="B319" s="13"/>
      <c r="C319" s="13"/>
      <c r="D319" s="13"/>
      <c r="E319" s="13"/>
    </row>
    <row r="320" spans="1:5" ht="12.75">
      <c r="A320" s="13"/>
      <c r="B320" s="13"/>
      <c r="C320" s="13"/>
      <c r="D320" s="13"/>
      <c r="E320" s="13"/>
    </row>
    <row r="321" spans="1:5" ht="12.75">
      <c r="A321" s="13"/>
      <c r="B321" s="13"/>
      <c r="C321" s="13"/>
      <c r="D321" s="13"/>
      <c r="E321" s="13"/>
    </row>
    <row r="322" spans="1:5" ht="12.75">
      <c r="A322" s="13"/>
      <c r="B322" s="13"/>
      <c r="C322" s="13"/>
      <c r="D322" s="13"/>
      <c r="E322" s="13"/>
    </row>
    <row r="323" spans="1:5" ht="12.75">
      <c r="A323" s="13"/>
      <c r="B323" s="13"/>
      <c r="C323" s="13"/>
      <c r="D323" s="13"/>
      <c r="E323" s="13"/>
    </row>
    <row r="324" spans="1:5" ht="12.75">
      <c r="A324" s="13"/>
      <c r="B324" s="13"/>
      <c r="C324" s="13"/>
      <c r="D324" s="13"/>
      <c r="E324" s="13"/>
    </row>
    <row r="325" spans="1:5" ht="12.75">
      <c r="A325" s="13"/>
      <c r="B325" s="13"/>
      <c r="C325" s="13"/>
      <c r="D325" s="13"/>
      <c r="E325" s="13"/>
    </row>
    <row r="326" spans="1:5" ht="12.75">
      <c r="A326" s="13"/>
      <c r="B326" s="13"/>
      <c r="C326" s="13"/>
      <c r="D326" s="13"/>
      <c r="E326" s="13"/>
    </row>
    <row r="327" spans="1:5" ht="12.75">
      <c r="A327" s="13"/>
      <c r="B327" s="13"/>
      <c r="C327" s="13"/>
      <c r="D327" s="13"/>
      <c r="E327" s="13"/>
    </row>
    <row r="328" spans="1:5" ht="12.75">
      <c r="A328" s="13"/>
      <c r="B328" s="13"/>
      <c r="C328" s="13"/>
      <c r="D328" s="13"/>
      <c r="E328" s="13"/>
    </row>
    <row r="329" spans="1:5" ht="12.75">
      <c r="A329" s="13"/>
      <c r="B329" s="13"/>
      <c r="C329" s="13"/>
      <c r="D329" s="13"/>
      <c r="E329" s="13"/>
    </row>
    <row r="330" spans="1:5" ht="12.75">
      <c r="A330" s="13"/>
      <c r="B330" s="13"/>
      <c r="C330" s="13"/>
      <c r="D330" s="13"/>
      <c r="E330" s="13"/>
    </row>
    <row r="331" spans="1:5" ht="12.75">
      <c r="A331" s="13"/>
      <c r="B331" s="13"/>
      <c r="C331" s="13"/>
      <c r="D331" s="13"/>
      <c r="E331" s="13"/>
    </row>
    <row r="332" spans="1:5" ht="12.75">
      <c r="A332" s="13"/>
      <c r="B332" s="13"/>
      <c r="C332" s="13"/>
      <c r="D332" s="13"/>
      <c r="E332" s="13"/>
    </row>
    <row r="333" spans="1:5" ht="12.75">
      <c r="A333" s="13"/>
      <c r="B333" s="13"/>
      <c r="C333" s="13"/>
      <c r="D333" s="13"/>
      <c r="E333" s="13"/>
    </row>
    <row r="334" spans="1:5" ht="12.75">
      <c r="A334" s="13"/>
      <c r="B334" s="13"/>
      <c r="C334" s="13"/>
      <c r="D334" s="13"/>
      <c r="E334" s="13"/>
    </row>
    <row r="335" spans="1:5" ht="12.75">
      <c r="A335" s="13"/>
      <c r="B335" s="13"/>
      <c r="C335" s="13"/>
      <c r="D335" s="13"/>
      <c r="E335" s="13"/>
    </row>
    <row r="336" spans="1:5" ht="12.75">
      <c r="A336" s="13"/>
      <c r="B336" s="13"/>
      <c r="C336" s="13"/>
      <c r="D336" s="13"/>
      <c r="E336" s="13"/>
    </row>
    <row r="337" spans="1:5" ht="12.75">
      <c r="A337" s="13"/>
      <c r="B337" s="13"/>
      <c r="C337" s="13"/>
      <c r="D337" s="13"/>
      <c r="E337" s="13"/>
    </row>
    <row r="338" spans="1:5" ht="12.75">
      <c r="A338" s="13"/>
      <c r="B338" s="13"/>
      <c r="C338" s="13"/>
      <c r="D338" s="13"/>
      <c r="E338" s="13"/>
    </row>
    <row r="339" spans="1:5" ht="12.75">
      <c r="A339" s="13"/>
      <c r="B339" s="13"/>
      <c r="C339" s="13"/>
      <c r="D339" s="13"/>
      <c r="E339" s="13"/>
    </row>
    <row r="340" spans="1:5" ht="12.75">
      <c r="A340" s="13"/>
      <c r="B340" s="13"/>
      <c r="C340" s="13"/>
      <c r="D340" s="13"/>
      <c r="E340" s="13"/>
    </row>
    <row r="341" spans="1:5" ht="12.75">
      <c r="A341" s="13"/>
      <c r="B341" s="13"/>
      <c r="C341" s="13"/>
      <c r="D341" s="13"/>
      <c r="E341" s="13"/>
    </row>
    <row r="342" spans="1:5" ht="12.75">
      <c r="A342" s="13"/>
      <c r="B342" s="13"/>
      <c r="C342" s="13"/>
      <c r="D342" s="13"/>
      <c r="E342" s="13"/>
    </row>
    <row r="343" spans="1:5" ht="12.75">
      <c r="A343" s="13"/>
      <c r="B343" s="13"/>
      <c r="C343" s="13"/>
      <c r="D343" s="13"/>
      <c r="E343" s="13"/>
    </row>
    <row r="344" spans="1:5" ht="12.75">
      <c r="A344" s="13"/>
      <c r="B344" s="13"/>
      <c r="C344" s="13"/>
      <c r="D344" s="13"/>
      <c r="E344" s="13"/>
    </row>
    <row r="345" spans="1:5" ht="12.75">
      <c r="A345" s="13"/>
      <c r="B345" s="13"/>
      <c r="C345" s="13"/>
      <c r="D345" s="13"/>
      <c r="E345" s="13"/>
    </row>
    <row r="346" spans="1:5" ht="12.75">
      <c r="A346" s="13"/>
      <c r="B346" s="13"/>
      <c r="C346" s="13"/>
      <c r="D346" s="13"/>
      <c r="E346" s="13"/>
    </row>
    <row r="347" spans="1:5" ht="12.75">
      <c r="A347" s="13"/>
      <c r="B347" s="13"/>
      <c r="C347" s="13"/>
      <c r="D347" s="13"/>
      <c r="E347" s="13"/>
    </row>
    <row r="348" spans="1:5" ht="12.75">
      <c r="A348" s="13"/>
      <c r="B348" s="13"/>
      <c r="C348" s="13"/>
      <c r="D348" s="13"/>
      <c r="E348" s="13"/>
    </row>
    <row r="349" spans="1:5" ht="12.75">
      <c r="A349" s="13"/>
      <c r="B349" s="13"/>
      <c r="C349" s="13"/>
      <c r="D349" s="13"/>
      <c r="E349" s="13"/>
    </row>
    <row r="350" spans="1:5" ht="12.75">
      <c r="A350" s="13"/>
      <c r="B350" s="13"/>
      <c r="C350" s="13"/>
      <c r="D350" s="13"/>
      <c r="E350" s="13"/>
    </row>
    <row r="351" spans="1:5" ht="12.75">
      <c r="A351" s="13"/>
      <c r="B351" s="13"/>
      <c r="C351" s="13"/>
      <c r="D351" s="13"/>
      <c r="E351" s="13"/>
    </row>
    <row r="352" spans="1:5" ht="12.75">
      <c r="A352" s="13"/>
      <c r="B352" s="13"/>
      <c r="C352" s="13"/>
      <c r="D352" s="13"/>
      <c r="E352" s="13"/>
    </row>
    <row r="353" spans="1:5" ht="12.75">
      <c r="A353" s="13"/>
      <c r="B353" s="13"/>
      <c r="C353" s="13"/>
      <c r="D353" s="13"/>
      <c r="E353" s="13"/>
    </row>
    <row r="354" spans="1:5" ht="12.75">
      <c r="A354" s="13"/>
      <c r="B354" s="13"/>
      <c r="C354" s="13"/>
      <c r="D354" s="13"/>
      <c r="E354" s="13"/>
    </row>
    <row r="355" spans="1:5" ht="12.75">
      <c r="A355" s="13"/>
      <c r="B355" s="13"/>
      <c r="C355" s="13"/>
      <c r="D355" s="13"/>
      <c r="E355" s="13"/>
    </row>
    <row r="356" spans="1:5" ht="12.75">
      <c r="A356" s="13"/>
      <c r="B356" s="13"/>
      <c r="C356" s="13"/>
      <c r="D356" s="13"/>
      <c r="E356" s="13"/>
    </row>
    <row r="357" spans="1:5" ht="12.75">
      <c r="A357" s="13"/>
      <c r="B357" s="13"/>
      <c r="C357" s="13"/>
      <c r="D357" s="13"/>
      <c r="E357" s="13"/>
    </row>
    <row r="358" spans="1:5" ht="12.75">
      <c r="A358" s="13"/>
      <c r="B358" s="13"/>
      <c r="C358" s="13"/>
      <c r="D358" s="13"/>
      <c r="E358" s="13"/>
    </row>
    <row r="359" spans="1:5" ht="12.75">
      <c r="A359" s="13"/>
      <c r="B359" s="13"/>
      <c r="C359" s="13"/>
      <c r="D359" s="13"/>
      <c r="E359" s="13"/>
    </row>
    <row r="360" spans="1:5" ht="12.75">
      <c r="A360" s="13"/>
      <c r="B360" s="13"/>
      <c r="C360" s="13"/>
      <c r="D360" s="13"/>
      <c r="E360" s="13"/>
    </row>
    <row r="361" spans="1:5" ht="12.75">
      <c r="A361" s="13"/>
      <c r="B361" s="13"/>
      <c r="C361" s="13"/>
      <c r="D361" s="13"/>
      <c r="E361" s="13"/>
    </row>
    <row r="362" spans="1:5" ht="12.75">
      <c r="A362" s="13"/>
      <c r="B362" s="13"/>
      <c r="C362" s="13"/>
      <c r="D362" s="13"/>
      <c r="E362" s="13"/>
    </row>
    <row r="363" spans="1:5" ht="12.75">
      <c r="A363" s="13"/>
      <c r="B363" s="13"/>
      <c r="C363" s="13"/>
      <c r="D363" s="13"/>
      <c r="E363" s="13"/>
    </row>
    <row r="364" spans="1:5" ht="12.75">
      <c r="A364" s="13"/>
      <c r="B364" s="13"/>
      <c r="C364" s="13"/>
      <c r="D364" s="13"/>
      <c r="E364" s="13"/>
    </row>
    <row r="365" spans="1:5" ht="12.75">
      <c r="A365" s="13"/>
      <c r="B365" s="13"/>
      <c r="C365" s="13"/>
      <c r="D365" s="13"/>
      <c r="E365" s="13"/>
    </row>
    <row r="366" spans="1:5" ht="12.75">
      <c r="A366" s="13"/>
      <c r="B366" s="13"/>
      <c r="C366" s="13"/>
      <c r="D366" s="13"/>
      <c r="E366" s="13"/>
    </row>
    <row r="367" spans="1:5" ht="12.75">
      <c r="A367" s="13"/>
      <c r="B367" s="13"/>
      <c r="C367" s="13"/>
      <c r="D367" s="13"/>
      <c r="E367" s="13"/>
    </row>
    <row r="368" spans="1:5" ht="12.75">
      <c r="A368" s="13"/>
      <c r="B368" s="13"/>
      <c r="C368" s="13"/>
      <c r="D368" s="13"/>
      <c r="E368" s="13"/>
    </row>
    <row r="369" spans="1:5" ht="12.75">
      <c r="A369" s="13"/>
      <c r="B369" s="13"/>
      <c r="C369" s="13"/>
      <c r="D369" s="13"/>
      <c r="E369" s="13"/>
    </row>
    <row r="370" spans="1:5" ht="12.75">
      <c r="A370" s="13"/>
      <c r="B370" s="13"/>
      <c r="C370" s="13"/>
      <c r="D370" s="13"/>
      <c r="E370" s="13"/>
    </row>
    <row r="371" spans="1:5" ht="12.75">
      <c r="A371" s="13"/>
      <c r="B371" s="13"/>
      <c r="C371" s="13"/>
      <c r="D371" s="13"/>
      <c r="E371" s="13"/>
    </row>
    <row r="372" spans="1:5" ht="12.75">
      <c r="A372" s="13"/>
      <c r="B372" s="13"/>
      <c r="C372" s="13"/>
      <c r="D372" s="13"/>
      <c r="E372" s="13"/>
    </row>
    <row r="373" spans="1:5" ht="12.75">
      <c r="A373" s="13"/>
      <c r="B373" s="13"/>
      <c r="C373" s="13"/>
      <c r="D373" s="13"/>
      <c r="E373" s="13"/>
    </row>
    <row r="374" spans="1:5" ht="12.75">
      <c r="A374" s="13"/>
      <c r="B374" s="13"/>
      <c r="C374" s="13"/>
      <c r="D374" s="13"/>
      <c r="E374" s="13"/>
    </row>
    <row r="375" spans="1:5" ht="12.75">
      <c r="A375" s="13"/>
      <c r="B375" s="13"/>
      <c r="C375" s="13"/>
      <c r="D375" s="13"/>
      <c r="E375" s="13"/>
    </row>
    <row r="376" spans="1:5" ht="12.75">
      <c r="A376" s="13"/>
      <c r="B376" s="13"/>
      <c r="C376" s="13"/>
      <c r="D376" s="13"/>
      <c r="E376" s="13"/>
    </row>
    <row r="377" spans="1:5" ht="12.75">
      <c r="A377" s="13"/>
      <c r="B377" s="13"/>
      <c r="C377" s="13"/>
      <c r="D377" s="13"/>
      <c r="E377" s="13"/>
    </row>
    <row r="378" spans="1:5" ht="12.75">
      <c r="A378" s="13"/>
      <c r="B378" s="13"/>
      <c r="C378" s="13"/>
      <c r="D378" s="13"/>
      <c r="E378" s="13"/>
    </row>
    <row r="379" spans="1:5" ht="12.75">
      <c r="A379" s="13"/>
      <c r="B379" s="13"/>
      <c r="C379" s="13"/>
      <c r="D379" s="13"/>
      <c r="E379" s="13"/>
    </row>
    <row r="380" spans="1:5" ht="12.75">
      <c r="A380" s="13"/>
      <c r="B380" s="13"/>
      <c r="C380" s="13"/>
      <c r="D380" s="13"/>
      <c r="E380" s="13"/>
    </row>
    <row r="381" spans="1:5" ht="12.75">
      <c r="A381" s="13"/>
      <c r="B381" s="13"/>
      <c r="C381" s="13"/>
      <c r="D381" s="13"/>
      <c r="E381" s="13"/>
    </row>
    <row r="382" spans="1:5" ht="12.75">
      <c r="A382" s="13"/>
      <c r="B382" s="13"/>
      <c r="C382" s="13"/>
      <c r="D382" s="13"/>
      <c r="E382" s="13"/>
    </row>
    <row r="383" spans="1:5" ht="12.75">
      <c r="A383" s="13"/>
      <c r="B383" s="13"/>
      <c r="C383" s="13"/>
      <c r="D383" s="13"/>
      <c r="E383" s="13"/>
    </row>
    <row r="384" spans="1:5" ht="12.75">
      <c r="A384" s="13"/>
      <c r="B384" s="13"/>
      <c r="C384" s="13"/>
      <c r="D384" s="13"/>
      <c r="E384" s="13"/>
    </row>
    <row r="385" spans="1:5" ht="12.75">
      <c r="A385" s="13"/>
      <c r="B385" s="13"/>
      <c r="C385" s="13"/>
      <c r="D385" s="13"/>
      <c r="E385" s="13"/>
    </row>
    <row r="386" spans="1:5" ht="12.75">
      <c r="A386" s="13"/>
      <c r="B386" s="13"/>
      <c r="C386" s="13"/>
      <c r="D386" s="13"/>
      <c r="E386" s="13"/>
    </row>
    <row r="387" spans="1:5" ht="12.75">
      <c r="A387" s="13"/>
      <c r="B387" s="13"/>
      <c r="C387" s="13"/>
      <c r="D387" s="13"/>
      <c r="E387" s="13"/>
    </row>
    <row r="388" spans="1:5" ht="12.75">
      <c r="A388" s="13"/>
      <c r="B388" s="13"/>
      <c r="C388" s="13"/>
      <c r="D388" s="13"/>
      <c r="E388" s="13"/>
    </row>
    <row r="389" spans="1:5" ht="12.75">
      <c r="A389" s="13"/>
      <c r="B389" s="13"/>
      <c r="C389" s="13"/>
      <c r="D389" s="13"/>
      <c r="E389" s="13"/>
    </row>
    <row r="390" spans="1:5" ht="12.75">
      <c r="A390" s="13"/>
      <c r="B390" s="13"/>
      <c r="C390" s="13"/>
      <c r="D390" s="13"/>
      <c r="E390" s="13"/>
    </row>
    <row r="391" spans="1:5" ht="12.75">
      <c r="A391" s="13"/>
      <c r="B391" s="13"/>
      <c r="C391" s="13"/>
      <c r="D391" s="13"/>
      <c r="E391" s="13"/>
    </row>
    <row r="392" spans="1:5" ht="12.75">
      <c r="A392" s="13"/>
      <c r="B392" s="13"/>
      <c r="C392" s="13"/>
      <c r="D392" s="13"/>
      <c r="E392" s="13"/>
    </row>
    <row r="393" spans="1:5" ht="12.75">
      <c r="A393" s="13"/>
      <c r="B393" s="13"/>
      <c r="C393" s="13"/>
      <c r="D393" s="13"/>
      <c r="E393" s="13"/>
    </row>
    <row r="394" spans="1:5" ht="12.75">
      <c r="A394" s="13"/>
      <c r="B394" s="13"/>
      <c r="C394" s="13"/>
      <c r="D394" s="13"/>
      <c r="E394" s="13"/>
    </row>
    <row r="395" spans="1:5" ht="12.75">
      <c r="A395" s="13"/>
      <c r="B395" s="13"/>
      <c r="C395" s="13"/>
      <c r="D395" s="13"/>
      <c r="E395" s="13"/>
    </row>
    <row r="396" spans="1:5" ht="12.75">
      <c r="A396" s="13"/>
      <c r="B396" s="13"/>
      <c r="C396" s="13"/>
      <c r="D396" s="13"/>
      <c r="E396" s="13"/>
    </row>
    <row r="397" spans="1:5" ht="12.75">
      <c r="A397" s="13"/>
      <c r="B397" s="13"/>
      <c r="C397" s="13"/>
      <c r="D397" s="13"/>
      <c r="E397" s="13"/>
    </row>
    <row r="398" spans="1:5" ht="12.75">
      <c r="A398" s="13"/>
      <c r="B398" s="13"/>
      <c r="C398" s="13"/>
      <c r="D398" s="13"/>
      <c r="E398" s="13"/>
    </row>
    <row r="399" spans="1:5" ht="12.75">
      <c r="A399" s="13"/>
      <c r="B399" s="13"/>
      <c r="C399" s="13"/>
      <c r="D399" s="13"/>
      <c r="E399" s="13"/>
    </row>
    <row r="400" spans="1:5" ht="12.75">
      <c r="A400" s="13"/>
      <c r="B400" s="13"/>
      <c r="C400" s="13"/>
      <c r="D400" s="13"/>
      <c r="E400" s="13"/>
    </row>
    <row r="401" spans="1:5" ht="12.75">
      <c r="A401" s="13"/>
      <c r="B401" s="13"/>
      <c r="C401" s="13"/>
      <c r="D401" s="13"/>
      <c r="E401" s="13"/>
    </row>
    <row r="402" spans="1:5" ht="12.75">
      <c r="A402" s="13"/>
      <c r="B402" s="13"/>
      <c r="C402" s="13"/>
      <c r="D402" s="13"/>
      <c r="E402" s="13"/>
    </row>
    <row r="403" spans="1:5" ht="12.75">
      <c r="A403" s="13"/>
      <c r="B403" s="13"/>
      <c r="C403" s="13"/>
      <c r="D403" s="13"/>
      <c r="E403" s="13"/>
    </row>
    <row r="404" spans="1:5" ht="12.75">
      <c r="A404" s="13"/>
      <c r="B404" s="13"/>
      <c r="C404" s="13"/>
      <c r="D404" s="13"/>
      <c r="E404" s="13"/>
    </row>
    <row r="405" spans="1:5" ht="12.75">
      <c r="A405" s="13"/>
      <c r="B405" s="13"/>
      <c r="C405" s="13"/>
      <c r="D405" s="13"/>
      <c r="E405" s="13"/>
    </row>
    <row r="406" spans="1:5" ht="12.75">
      <c r="A406" s="13"/>
      <c r="B406" s="13"/>
      <c r="C406" s="13"/>
      <c r="D406" s="13"/>
      <c r="E406" s="13"/>
    </row>
    <row r="407" spans="1:5" ht="12.75">
      <c r="A407" s="13"/>
      <c r="B407" s="13"/>
      <c r="C407" s="13"/>
      <c r="D407" s="13"/>
      <c r="E407" s="13"/>
    </row>
    <row r="408" spans="1:5" ht="12.75">
      <c r="A408" s="13"/>
      <c r="B408" s="13"/>
      <c r="C408" s="13"/>
      <c r="D408" s="13"/>
      <c r="E408" s="13"/>
    </row>
    <row r="409" spans="1:5" ht="12.75">
      <c r="A409" s="13"/>
      <c r="B409" s="13"/>
      <c r="C409" s="13"/>
      <c r="D409" s="13"/>
      <c r="E409" s="13"/>
    </row>
    <row r="410" spans="1:5" ht="12.75">
      <c r="A410" s="13"/>
      <c r="B410" s="13"/>
      <c r="C410" s="13"/>
      <c r="D410" s="13"/>
      <c r="E410" s="13"/>
    </row>
    <row r="411" spans="1:5" ht="12.75">
      <c r="A411" s="13"/>
      <c r="B411" s="13"/>
      <c r="C411" s="13"/>
      <c r="D411" s="13"/>
      <c r="E411" s="13"/>
    </row>
    <row r="412" spans="1:5" ht="12.75">
      <c r="A412" s="13"/>
      <c r="B412" s="13"/>
      <c r="C412" s="13"/>
      <c r="D412" s="13"/>
      <c r="E412" s="13"/>
    </row>
    <row r="413" spans="1:5" ht="12.75">
      <c r="A413" s="13"/>
      <c r="B413" s="13"/>
      <c r="C413" s="13"/>
      <c r="D413" s="13"/>
      <c r="E413" s="13"/>
    </row>
    <row r="414" spans="1:5" ht="12.75">
      <c r="A414" s="13"/>
      <c r="B414" s="13"/>
      <c r="C414" s="13"/>
      <c r="D414" s="13"/>
      <c r="E414" s="13"/>
    </row>
    <row r="415" spans="1:5" ht="12.75">
      <c r="A415" s="13"/>
      <c r="B415" s="13"/>
      <c r="C415" s="13"/>
      <c r="D415" s="13"/>
      <c r="E415" s="13"/>
    </row>
    <row r="416" spans="1:5" ht="12.75">
      <c r="A416" s="13"/>
      <c r="B416" s="13"/>
      <c r="C416" s="13"/>
      <c r="D416" s="13"/>
      <c r="E416" s="13"/>
    </row>
    <row r="417" spans="1:5" ht="12.75">
      <c r="A417" s="13"/>
      <c r="B417" s="13"/>
      <c r="C417" s="13"/>
      <c r="D417" s="13"/>
      <c r="E417" s="13"/>
    </row>
    <row r="418" spans="1:5" ht="12.75">
      <c r="A418" s="13"/>
      <c r="B418" s="13"/>
      <c r="C418" s="13"/>
      <c r="D418" s="13"/>
      <c r="E418" s="13"/>
    </row>
    <row r="419" spans="1:5" ht="12.75">
      <c r="A419" s="13"/>
      <c r="B419" s="13"/>
      <c r="C419" s="13"/>
      <c r="D419" s="13"/>
      <c r="E419" s="13"/>
    </row>
    <row r="420" spans="1:5" ht="12.75">
      <c r="A420" s="13"/>
      <c r="B420" s="13"/>
      <c r="C420" s="13"/>
      <c r="D420" s="13"/>
      <c r="E420" s="13"/>
    </row>
    <row r="421" spans="1:5" ht="12.75">
      <c r="A421" s="13"/>
      <c r="B421" s="13"/>
      <c r="C421" s="13"/>
      <c r="D421" s="13"/>
      <c r="E421" s="13"/>
    </row>
    <row r="422" spans="1:5" ht="12.75">
      <c r="A422" s="13"/>
      <c r="B422" s="13"/>
      <c r="C422" s="13"/>
      <c r="D422" s="13"/>
      <c r="E422" s="13"/>
    </row>
    <row r="423" spans="1:5" ht="12.75">
      <c r="A423" s="13"/>
      <c r="B423" s="13"/>
      <c r="C423" s="13"/>
      <c r="D423" s="13"/>
      <c r="E423" s="13"/>
    </row>
    <row r="424" spans="1:5" ht="12.75">
      <c r="A424" s="13"/>
      <c r="B424" s="13"/>
      <c r="C424" s="13"/>
      <c r="D424" s="13"/>
      <c r="E424" s="13"/>
    </row>
    <row r="425" spans="1:5" ht="12.75">
      <c r="A425" s="13"/>
      <c r="B425" s="13"/>
      <c r="C425" s="13"/>
      <c r="D425" s="13"/>
      <c r="E425" s="13"/>
    </row>
    <row r="426" spans="1:5" ht="12.75">
      <c r="A426" s="13"/>
      <c r="B426" s="13"/>
      <c r="C426" s="13"/>
      <c r="D426" s="13"/>
      <c r="E426" s="13"/>
    </row>
    <row r="427" spans="1:5" ht="12.75">
      <c r="A427" s="13"/>
      <c r="B427" s="13"/>
      <c r="C427" s="13"/>
      <c r="D427" s="13"/>
      <c r="E427" s="13"/>
    </row>
    <row r="428" spans="1:5" ht="12.75">
      <c r="A428" s="13"/>
      <c r="B428" s="13"/>
      <c r="C428" s="13"/>
      <c r="D428" s="13"/>
      <c r="E428" s="13"/>
    </row>
    <row r="429" spans="1:5" ht="12.75">
      <c r="A429" s="13"/>
      <c r="B429" s="13"/>
      <c r="C429" s="13"/>
      <c r="D429" s="13"/>
      <c r="E429" s="13"/>
    </row>
    <row r="430" spans="1:5" ht="12.75">
      <c r="A430" s="13"/>
      <c r="B430" s="13"/>
      <c r="C430" s="13"/>
      <c r="D430" s="13"/>
      <c r="E430" s="13"/>
    </row>
    <row r="431" spans="1:5" ht="12.75">
      <c r="A431" s="13"/>
      <c r="B431" s="13"/>
      <c r="C431" s="13"/>
      <c r="D431" s="13"/>
      <c r="E431" s="13"/>
    </row>
    <row r="432" spans="1:5" ht="12.75">
      <c r="A432" s="13"/>
      <c r="B432" s="13"/>
      <c r="C432" s="13"/>
      <c r="D432" s="13"/>
      <c r="E432" s="13"/>
    </row>
    <row r="433" spans="1:5" ht="12.75">
      <c r="A433" s="13"/>
      <c r="B433" s="13"/>
      <c r="C433" s="13"/>
      <c r="D433" s="13"/>
      <c r="E433" s="13"/>
    </row>
    <row r="434" spans="1:5" ht="12.75">
      <c r="A434" s="13"/>
      <c r="B434" s="13"/>
      <c r="C434" s="13"/>
      <c r="D434" s="13"/>
      <c r="E434" s="13"/>
    </row>
    <row r="435" spans="1:5" ht="12.75">
      <c r="A435" s="13"/>
      <c r="B435" s="13"/>
      <c r="C435" s="13"/>
      <c r="D435" s="13"/>
      <c r="E435" s="13"/>
    </row>
    <row r="436" spans="1:5" ht="12.75">
      <c r="A436" s="13"/>
      <c r="B436" s="13"/>
      <c r="C436" s="13"/>
      <c r="D436" s="13"/>
      <c r="E436" s="13"/>
    </row>
    <row r="437" spans="1:5" ht="12.75">
      <c r="A437" s="13"/>
      <c r="B437" s="13"/>
      <c r="C437" s="13"/>
      <c r="D437" s="13"/>
      <c r="E437" s="13"/>
    </row>
    <row r="438" spans="1:5" ht="12.75">
      <c r="A438" s="13"/>
      <c r="B438" s="13"/>
      <c r="C438" s="13"/>
      <c r="D438" s="13"/>
      <c r="E438" s="13"/>
    </row>
    <row r="439" spans="1:5" ht="12.75">
      <c r="A439" s="13"/>
      <c r="B439" s="13"/>
      <c r="C439" s="13"/>
      <c r="D439" s="13"/>
      <c r="E439" s="13"/>
    </row>
    <row r="440" spans="1:5" ht="12.75">
      <c r="A440" s="13"/>
      <c r="B440" s="13"/>
      <c r="C440" s="13"/>
      <c r="D440" s="13"/>
      <c r="E440" s="13"/>
    </row>
    <row r="441" spans="1:5" ht="12.75">
      <c r="A441" s="13"/>
      <c r="B441" s="13"/>
      <c r="C441" s="13"/>
      <c r="D441" s="13"/>
      <c r="E441" s="13"/>
    </row>
    <row r="442" spans="1:5" ht="12.75">
      <c r="A442" s="13"/>
      <c r="B442" s="13"/>
      <c r="C442" s="13"/>
      <c r="D442" s="13"/>
      <c r="E442" s="13"/>
    </row>
    <row r="443" spans="1:5" ht="12.75">
      <c r="A443" s="13"/>
      <c r="B443" s="13"/>
      <c r="C443" s="13"/>
      <c r="D443" s="13"/>
      <c r="E443" s="13"/>
    </row>
    <row r="444" spans="1:5" ht="12.75">
      <c r="A444" s="13"/>
      <c r="B444" s="13"/>
      <c r="C444" s="13"/>
      <c r="D444" s="13"/>
      <c r="E444" s="13"/>
    </row>
    <row r="445" spans="1:5" ht="12.75">
      <c r="A445" s="13"/>
      <c r="B445" s="13"/>
      <c r="C445" s="13"/>
      <c r="D445" s="13"/>
      <c r="E445" s="13"/>
    </row>
    <row r="446" spans="1:5" ht="12.75">
      <c r="A446" s="13"/>
      <c r="B446" s="13"/>
      <c r="C446" s="13"/>
      <c r="D446" s="13"/>
      <c r="E446" s="13"/>
    </row>
    <row r="447" spans="1:5" ht="12.75">
      <c r="A447" s="13"/>
      <c r="B447" s="13"/>
      <c r="C447" s="13"/>
      <c r="D447" s="13"/>
      <c r="E447" s="13"/>
    </row>
    <row r="448" spans="1:5" ht="12.75">
      <c r="A448" s="13"/>
      <c r="B448" s="13"/>
      <c r="C448" s="13"/>
      <c r="D448" s="13"/>
      <c r="E448" s="13"/>
    </row>
    <row r="449" spans="1:5" ht="12.75">
      <c r="A449" s="13"/>
      <c r="B449" s="13"/>
      <c r="C449" s="13"/>
      <c r="D449" s="13"/>
      <c r="E449" s="13"/>
    </row>
    <row r="450" spans="1:5" ht="12.75">
      <c r="A450" s="13"/>
      <c r="B450" s="13"/>
      <c r="C450" s="13"/>
      <c r="D450" s="13"/>
      <c r="E450" s="13"/>
    </row>
    <row r="451" spans="1:5" ht="12.75">
      <c r="A451" s="13"/>
      <c r="B451" s="13"/>
      <c r="C451" s="13"/>
      <c r="D451" s="13"/>
      <c r="E451" s="13"/>
    </row>
    <row r="452" spans="1:5" ht="12.75">
      <c r="A452" s="13"/>
      <c r="B452" s="13"/>
      <c r="C452" s="13"/>
      <c r="D452" s="13"/>
      <c r="E452" s="13"/>
    </row>
    <row r="453" spans="1:5" ht="12.75">
      <c r="A453" s="13"/>
      <c r="B453" s="13"/>
      <c r="C453" s="13"/>
      <c r="D453" s="13"/>
      <c r="E453" s="13"/>
    </row>
    <row r="454" spans="1:5" ht="12.75">
      <c r="A454" s="13"/>
      <c r="B454" s="13"/>
      <c r="C454" s="13"/>
      <c r="D454" s="13"/>
      <c r="E454" s="13"/>
    </row>
    <row r="455" spans="1:5" ht="12.75">
      <c r="A455" s="13"/>
      <c r="B455" s="13"/>
      <c r="C455" s="13"/>
      <c r="D455" s="13"/>
      <c r="E455" s="13"/>
    </row>
    <row r="456" spans="1:5" ht="12.75">
      <c r="A456" s="13"/>
      <c r="B456" s="13"/>
      <c r="C456" s="13"/>
      <c r="D456" s="13"/>
      <c r="E456" s="13"/>
    </row>
    <row r="457" spans="1:5" ht="12.75">
      <c r="A457" s="13"/>
      <c r="B457" s="13"/>
      <c r="C457" s="13"/>
      <c r="D457" s="13"/>
      <c r="E457" s="13"/>
    </row>
    <row r="458" spans="1:5" ht="12.75">
      <c r="A458" s="13"/>
      <c r="B458" s="13"/>
      <c r="C458" s="13"/>
      <c r="D458" s="13"/>
      <c r="E458" s="13"/>
    </row>
    <row r="459" spans="1:5" ht="12.75">
      <c r="A459" s="13"/>
      <c r="B459" s="13"/>
      <c r="C459" s="13"/>
      <c r="D459" s="13"/>
      <c r="E459" s="13"/>
    </row>
    <row r="460" spans="1:5" ht="12.75">
      <c r="A460" s="13"/>
      <c r="B460" s="13"/>
      <c r="C460" s="13"/>
      <c r="D460" s="13"/>
      <c r="E460" s="13"/>
    </row>
    <row r="461" spans="1:5" ht="12.75">
      <c r="A461" s="13"/>
      <c r="B461" s="13"/>
      <c r="C461" s="13"/>
      <c r="D461" s="13"/>
      <c r="E461" s="13"/>
    </row>
    <row r="462" spans="1:5" ht="12.75">
      <c r="A462" s="13"/>
      <c r="B462" s="13"/>
      <c r="C462" s="13"/>
      <c r="D462" s="13"/>
      <c r="E462" s="13"/>
    </row>
    <row r="463" spans="1:5" ht="12.75">
      <c r="A463" s="13"/>
      <c r="B463" s="13"/>
      <c r="C463" s="13"/>
      <c r="D463" s="13"/>
      <c r="E463" s="13"/>
    </row>
    <row r="464" spans="1:5" ht="12.75">
      <c r="A464" s="13"/>
      <c r="B464" s="13"/>
      <c r="C464" s="13"/>
      <c r="D464" s="13"/>
      <c r="E464" s="13"/>
    </row>
    <row r="465" spans="1:5" ht="12.75">
      <c r="A465" s="13"/>
      <c r="B465" s="13"/>
      <c r="C465" s="13"/>
      <c r="D465" s="13"/>
      <c r="E465" s="13"/>
    </row>
    <row r="466" spans="1:5" ht="12.75">
      <c r="A466" s="13"/>
      <c r="B466" s="13"/>
      <c r="C466" s="13"/>
      <c r="D466" s="13"/>
      <c r="E466" s="13"/>
    </row>
    <row r="467" spans="1:5" ht="12.75">
      <c r="A467" s="13"/>
      <c r="B467" s="13"/>
      <c r="C467" s="13"/>
      <c r="D467" s="13"/>
      <c r="E467" s="13"/>
    </row>
    <row r="468" spans="1:5" ht="12.75">
      <c r="A468" s="13"/>
      <c r="B468" s="13"/>
      <c r="C468" s="13"/>
      <c r="D468" s="13"/>
      <c r="E468" s="13"/>
    </row>
    <row r="469" spans="1:5" ht="12.75">
      <c r="A469" s="13"/>
      <c r="B469" s="13"/>
      <c r="C469" s="13"/>
      <c r="D469" s="13"/>
      <c r="E469" s="13"/>
    </row>
    <row r="470" spans="1:5" ht="12.75">
      <c r="A470" s="13"/>
      <c r="B470" s="13"/>
      <c r="C470" s="13"/>
      <c r="D470" s="13"/>
      <c r="E470" s="13"/>
    </row>
    <row r="471" spans="1:5" ht="12.75">
      <c r="A471" s="13"/>
      <c r="B471" s="13"/>
      <c r="C471" s="13"/>
      <c r="D471" s="13"/>
      <c r="E471" s="13"/>
    </row>
    <row r="472" spans="1:5" ht="12.75">
      <c r="A472" s="13"/>
      <c r="B472" s="13"/>
      <c r="C472" s="13"/>
      <c r="D472" s="13"/>
      <c r="E472" s="13"/>
    </row>
    <row r="473" spans="1:5" ht="12.75">
      <c r="A473" s="13"/>
      <c r="B473" s="13"/>
      <c r="C473" s="13"/>
      <c r="D473" s="13"/>
      <c r="E473" s="13"/>
    </row>
    <row r="474" spans="1:5" ht="12.75">
      <c r="A474" s="13"/>
      <c r="B474" s="13"/>
      <c r="C474" s="13"/>
      <c r="D474" s="13"/>
      <c r="E474" s="13"/>
    </row>
    <row r="475" spans="1:5" ht="12.75">
      <c r="A475" s="13"/>
      <c r="B475" s="13"/>
      <c r="C475" s="13"/>
      <c r="D475" s="13"/>
      <c r="E475" s="13"/>
    </row>
    <row r="476" spans="1:5" ht="12.75">
      <c r="A476" s="13"/>
      <c r="B476" s="13"/>
      <c r="C476" s="13"/>
      <c r="D476" s="13"/>
      <c r="E476" s="13"/>
    </row>
    <row r="477" spans="1:5" ht="12.75">
      <c r="A477" s="13"/>
      <c r="B477" s="13"/>
      <c r="C477" s="13"/>
      <c r="D477" s="13"/>
      <c r="E477" s="13"/>
    </row>
    <row r="478" spans="1:5" ht="12.75">
      <c r="A478" s="13"/>
      <c r="B478" s="13"/>
      <c r="C478" s="13"/>
      <c r="D478" s="13"/>
      <c r="E478" s="13"/>
    </row>
    <row r="479" spans="1:5" ht="12.75">
      <c r="A479" s="13"/>
      <c r="B479" s="13"/>
      <c r="C479" s="13"/>
      <c r="D479" s="13"/>
      <c r="E479" s="13"/>
    </row>
    <row r="480" spans="1:5" ht="12.75">
      <c r="A480" s="13"/>
      <c r="B480" s="13"/>
      <c r="C480" s="13"/>
      <c r="D480" s="13"/>
      <c r="E480" s="13"/>
    </row>
    <row r="481" spans="1:5" ht="12.75">
      <c r="A481" s="13"/>
      <c r="B481" s="13"/>
      <c r="C481" s="13"/>
      <c r="D481" s="13"/>
      <c r="E481" s="13"/>
    </row>
    <row r="482" spans="1:5" ht="12.75">
      <c r="A482" s="13"/>
      <c r="B482" s="13"/>
      <c r="C482" s="13"/>
      <c r="D482" s="13"/>
      <c r="E482" s="13"/>
    </row>
    <row r="483" spans="1:5" ht="12.75">
      <c r="A483" s="13"/>
      <c r="B483" s="13"/>
      <c r="C483" s="13"/>
      <c r="D483" s="13"/>
      <c r="E483" s="13"/>
    </row>
    <row r="484" spans="1:5" ht="12.75">
      <c r="A484" s="13"/>
      <c r="B484" s="13"/>
      <c r="C484" s="13"/>
      <c r="D484" s="13"/>
      <c r="E484" s="13"/>
    </row>
    <row r="485" spans="1:5" ht="12.75">
      <c r="A485" s="13"/>
      <c r="B485" s="13"/>
      <c r="C485" s="13"/>
      <c r="D485" s="13"/>
      <c r="E485" s="13"/>
    </row>
    <row r="486" spans="1:5" ht="12.75">
      <c r="A486" s="13"/>
      <c r="B486" s="13"/>
      <c r="C486" s="13"/>
      <c r="D486" s="13"/>
      <c r="E486" s="13"/>
    </row>
    <row r="487" spans="1:5" ht="12.75">
      <c r="A487" s="13"/>
      <c r="B487" s="13"/>
      <c r="C487" s="13"/>
      <c r="D487" s="13"/>
      <c r="E487" s="13"/>
    </row>
    <row r="488" spans="1:5" ht="12.75">
      <c r="A488" s="13"/>
      <c r="B488" s="13"/>
      <c r="C488" s="13"/>
      <c r="D488" s="13"/>
      <c r="E488" s="13"/>
    </row>
    <row r="489" spans="1:5" ht="12.75">
      <c r="A489" s="13"/>
      <c r="B489" s="13"/>
      <c r="C489" s="13"/>
      <c r="D489" s="13"/>
      <c r="E489" s="13"/>
    </row>
    <row r="490" spans="1:5" ht="12.75">
      <c r="A490" s="13"/>
      <c r="B490" s="13"/>
      <c r="C490" s="13"/>
      <c r="D490" s="13"/>
      <c r="E490" s="13"/>
    </row>
    <row r="491" spans="1:5" ht="12.75">
      <c r="A491" s="13"/>
      <c r="B491" s="13"/>
      <c r="C491" s="13"/>
      <c r="D491" s="13"/>
      <c r="E491" s="13"/>
    </row>
    <row r="492" spans="1:5" ht="12.75">
      <c r="A492" s="13"/>
      <c r="B492" s="13"/>
      <c r="C492" s="13"/>
      <c r="D492" s="13"/>
      <c r="E492" s="13"/>
    </row>
    <row r="493" spans="1:5" ht="12.75">
      <c r="A493" s="13"/>
      <c r="B493" s="13"/>
      <c r="C493" s="13"/>
      <c r="D493" s="13"/>
      <c r="E493" s="13"/>
    </row>
    <row r="494" spans="1:5" ht="12.75">
      <c r="A494" s="13"/>
      <c r="B494" s="13"/>
      <c r="C494" s="13"/>
      <c r="D494" s="13"/>
      <c r="E494" s="13"/>
    </row>
    <row r="495" spans="1:5" ht="12.75">
      <c r="A495" s="13"/>
      <c r="B495" s="13"/>
      <c r="C495" s="13"/>
      <c r="D495" s="13"/>
      <c r="E495" s="13"/>
    </row>
    <row r="496" spans="1:5" ht="12.75">
      <c r="A496" s="13"/>
      <c r="B496" s="13"/>
      <c r="C496" s="13"/>
      <c r="D496" s="13"/>
      <c r="E496" s="13"/>
    </row>
    <row r="497" spans="1:5" ht="12.75">
      <c r="A497" s="13"/>
      <c r="B497" s="13"/>
      <c r="C497" s="13"/>
      <c r="D497" s="13"/>
      <c r="E497" s="13"/>
    </row>
    <row r="498" spans="1:5" ht="12.75">
      <c r="A498" s="13"/>
      <c r="B498" s="13"/>
      <c r="C498" s="13"/>
      <c r="D498" s="13"/>
      <c r="E498" s="13"/>
    </row>
    <row r="499" spans="1:5" ht="12.75">
      <c r="A499" s="13"/>
      <c r="B499" s="13"/>
      <c r="C499" s="13"/>
      <c r="D499" s="13"/>
      <c r="E499" s="13"/>
    </row>
    <row r="500" spans="1:5" ht="12.75">
      <c r="A500" s="13"/>
      <c r="B500" s="13"/>
      <c r="C500" s="13"/>
      <c r="D500" s="13"/>
      <c r="E500" s="13"/>
    </row>
    <row r="501" spans="1:5" ht="12.75">
      <c r="A501" s="13"/>
      <c r="B501" s="13"/>
      <c r="C501" s="13"/>
      <c r="D501" s="13"/>
      <c r="E501" s="13"/>
    </row>
    <row r="502" spans="1:5" ht="12.75">
      <c r="A502" s="13"/>
      <c r="B502" s="13"/>
      <c r="C502" s="13"/>
      <c r="D502" s="13"/>
      <c r="E502" s="13"/>
    </row>
    <row r="503" spans="1:5" ht="12.75">
      <c r="A503" s="13"/>
      <c r="B503" s="13"/>
      <c r="C503" s="13"/>
      <c r="D503" s="13"/>
      <c r="E503" s="13"/>
    </row>
    <row r="504" spans="1:5" ht="12.75">
      <c r="A504" s="13"/>
      <c r="B504" s="13"/>
      <c r="C504" s="13"/>
      <c r="D504" s="13"/>
      <c r="E504" s="13"/>
    </row>
    <row r="505" spans="1:5" ht="12.75">
      <c r="A505" s="13"/>
      <c r="B505" s="13"/>
      <c r="C505" s="13"/>
      <c r="D505" s="13"/>
      <c r="E505" s="13"/>
    </row>
    <row r="506" spans="1:5" ht="12.75">
      <c r="A506" s="13"/>
      <c r="B506" s="13"/>
      <c r="C506" s="13"/>
      <c r="D506" s="13"/>
      <c r="E506" s="13"/>
    </row>
    <row r="507" spans="1:5" ht="12.75">
      <c r="A507" s="13"/>
      <c r="B507" s="13"/>
      <c r="C507" s="13"/>
      <c r="D507" s="13"/>
      <c r="E507" s="13"/>
    </row>
    <row r="508" spans="1:5" ht="12.75">
      <c r="A508" s="13"/>
      <c r="B508" s="13"/>
      <c r="C508" s="13"/>
      <c r="D508" s="13"/>
      <c r="E508" s="13"/>
    </row>
    <row r="509" spans="1:5" ht="12.75">
      <c r="A509" s="13"/>
      <c r="B509" s="13"/>
      <c r="C509" s="13"/>
      <c r="D509" s="13"/>
      <c r="E509" s="13"/>
    </row>
    <row r="510" spans="1:5" ht="12.75">
      <c r="A510" s="13"/>
      <c r="B510" s="13"/>
      <c r="C510" s="13"/>
      <c r="D510" s="13"/>
      <c r="E510" s="13"/>
    </row>
    <row r="511" spans="1:5" ht="12.75">
      <c r="A511" s="13"/>
      <c r="B511" s="13"/>
      <c r="C511" s="13"/>
      <c r="D511" s="13"/>
      <c r="E511" s="13"/>
    </row>
    <row r="512" spans="1:5" ht="12.75">
      <c r="A512" s="13"/>
      <c r="B512" s="13"/>
      <c r="C512" s="13"/>
      <c r="D512" s="13"/>
      <c r="E512" s="13"/>
    </row>
    <row r="513" spans="1:5" ht="12.75">
      <c r="A513" s="13"/>
      <c r="B513" s="13"/>
      <c r="C513" s="13"/>
      <c r="D513" s="13"/>
      <c r="E513" s="13"/>
    </row>
    <row r="514" spans="1:5" ht="12.75">
      <c r="A514" s="13"/>
      <c r="B514" s="13"/>
      <c r="C514" s="13"/>
      <c r="D514" s="13"/>
      <c r="E514" s="13"/>
    </row>
    <row r="515" spans="1:5" ht="12.75">
      <c r="A515" s="13"/>
      <c r="B515" s="13"/>
      <c r="C515" s="13"/>
      <c r="D515" s="13"/>
      <c r="E515" s="13"/>
    </row>
    <row r="516" spans="1:5" ht="12.75">
      <c r="A516" s="13"/>
      <c r="B516" s="13"/>
      <c r="C516" s="13"/>
      <c r="D516" s="13"/>
      <c r="E516" s="13"/>
    </row>
    <row r="517" spans="1:5" ht="12.75">
      <c r="A517" s="13"/>
      <c r="B517" s="13"/>
      <c r="C517" s="13"/>
      <c r="D517" s="13"/>
      <c r="E517" s="13"/>
    </row>
    <row r="518" spans="1:5" ht="12.75">
      <c r="A518" s="13"/>
      <c r="B518" s="13"/>
      <c r="C518" s="13"/>
      <c r="D518" s="13"/>
      <c r="E518" s="13"/>
    </row>
    <row r="519" spans="1:5" ht="12.75">
      <c r="A519" s="13"/>
      <c r="B519" s="13"/>
      <c r="C519" s="13"/>
      <c r="D519" s="13"/>
      <c r="E519" s="13"/>
    </row>
    <row r="520" spans="1:5" ht="12.75">
      <c r="A520" s="13"/>
      <c r="B520" s="13"/>
      <c r="C520" s="13"/>
      <c r="D520" s="13"/>
      <c r="E520" s="13"/>
    </row>
    <row r="521" spans="1:5" ht="12.75">
      <c r="A521" s="13"/>
      <c r="B521" s="13"/>
      <c r="C521" s="13"/>
      <c r="D521" s="13"/>
      <c r="E521" s="13"/>
    </row>
    <row r="522" spans="1:5" ht="12.75">
      <c r="A522" s="13"/>
      <c r="B522" s="13"/>
      <c r="C522" s="13"/>
      <c r="D522" s="13"/>
      <c r="E522" s="13"/>
    </row>
    <row r="523" spans="1:5" ht="12.75">
      <c r="A523" s="13"/>
      <c r="B523" s="13"/>
      <c r="C523" s="13"/>
      <c r="D523" s="13"/>
      <c r="E523" s="13"/>
    </row>
    <row r="524" spans="1:5" ht="12.75">
      <c r="A524" s="13"/>
      <c r="B524" s="13"/>
      <c r="C524" s="13"/>
      <c r="D524" s="13"/>
      <c r="E524" s="13"/>
    </row>
    <row r="525" spans="1:5" ht="12.75">
      <c r="A525" s="13"/>
      <c r="B525" s="13"/>
      <c r="C525" s="13"/>
      <c r="D525" s="13"/>
      <c r="E525" s="13"/>
    </row>
    <row r="526" spans="1:5" ht="12.75">
      <c r="A526" s="13"/>
      <c r="B526" s="13"/>
      <c r="C526" s="13"/>
      <c r="D526" s="13"/>
      <c r="E526" s="13"/>
    </row>
    <row r="527" spans="1:5" ht="12.75">
      <c r="A527" s="13"/>
      <c r="B527" s="13"/>
      <c r="C527" s="13"/>
      <c r="D527" s="13"/>
      <c r="E527" s="13"/>
    </row>
    <row r="528" spans="1:5" ht="12.75">
      <c r="A528" s="13"/>
      <c r="B528" s="13"/>
      <c r="C528" s="13"/>
      <c r="D528" s="13"/>
      <c r="E528" s="13"/>
    </row>
    <row r="529" spans="1:5" ht="12.75">
      <c r="A529" s="13"/>
      <c r="B529" s="13"/>
      <c r="C529" s="13"/>
      <c r="D529" s="13"/>
      <c r="E529" s="13"/>
    </row>
    <row r="530" spans="1:5" ht="12.75">
      <c r="A530" s="13"/>
      <c r="B530" s="13"/>
      <c r="C530" s="13"/>
      <c r="D530" s="13"/>
      <c r="E530" s="13"/>
    </row>
    <row r="531" spans="1:5" ht="12.75">
      <c r="A531" s="13"/>
      <c r="B531" s="13"/>
      <c r="C531" s="13"/>
      <c r="D531" s="13"/>
      <c r="E531" s="13"/>
    </row>
    <row r="532" spans="1:5" ht="12.75">
      <c r="A532" s="13"/>
      <c r="B532" s="13"/>
      <c r="C532" s="13"/>
      <c r="D532" s="13"/>
      <c r="E532" s="13"/>
    </row>
    <row r="533" spans="1:5" ht="12.75">
      <c r="A533" s="13"/>
      <c r="B533" s="13"/>
      <c r="C533" s="13"/>
      <c r="D533" s="13"/>
      <c r="E533" s="13"/>
    </row>
    <row r="534" spans="1:5" ht="12.75">
      <c r="A534" s="13"/>
      <c r="B534" s="13"/>
      <c r="C534" s="13"/>
      <c r="D534" s="13"/>
      <c r="E534" s="13"/>
    </row>
    <row r="535" spans="1:5" ht="12.75">
      <c r="A535" s="13"/>
      <c r="B535" s="13"/>
      <c r="C535" s="13"/>
      <c r="D535" s="13"/>
      <c r="E535" s="13"/>
    </row>
    <row r="536" spans="1:5" ht="12.75">
      <c r="A536" s="13"/>
      <c r="B536" s="13"/>
      <c r="C536" s="13"/>
      <c r="D536" s="13"/>
      <c r="E536" s="13"/>
    </row>
    <row r="537" spans="1:5" ht="12.75">
      <c r="A537" s="13"/>
      <c r="B537" s="13"/>
      <c r="C537" s="13"/>
      <c r="D537" s="13"/>
      <c r="E537" s="13"/>
    </row>
    <row r="538" spans="1:5" ht="12.75">
      <c r="A538" s="13"/>
      <c r="B538" s="13"/>
      <c r="C538" s="13"/>
      <c r="D538" s="13"/>
      <c r="E538" s="13"/>
    </row>
    <row r="539" spans="1:5" ht="12.75">
      <c r="A539" s="13"/>
      <c r="B539" s="13"/>
      <c r="C539" s="13"/>
      <c r="D539" s="13"/>
      <c r="E539" s="13"/>
    </row>
    <row r="540" spans="1:5" ht="12.75">
      <c r="A540" s="13"/>
      <c r="B540" s="13"/>
      <c r="C540" s="13"/>
      <c r="D540" s="13"/>
      <c r="E540" s="13"/>
    </row>
    <row r="541" spans="1:5" ht="12.75">
      <c r="A541" s="13"/>
      <c r="B541" s="13"/>
      <c r="C541" s="13"/>
      <c r="D541" s="13"/>
      <c r="E541" s="13"/>
    </row>
    <row r="542" spans="1:5" ht="12.75">
      <c r="A542" s="13"/>
      <c r="B542" s="13"/>
      <c r="C542" s="13"/>
      <c r="D542" s="13"/>
      <c r="E542" s="13"/>
    </row>
    <row r="543" spans="1:5" ht="12.75">
      <c r="A543" s="13"/>
      <c r="B543" s="13"/>
      <c r="C543" s="13"/>
      <c r="D543" s="13"/>
      <c r="E543" s="13"/>
    </row>
    <row r="544" spans="1:5" ht="12.75">
      <c r="A544" s="13"/>
      <c r="B544" s="13"/>
      <c r="C544" s="13"/>
      <c r="D544" s="13"/>
      <c r="E544" s="13"/>
    </row>
    <row r="545" spans="1:5" ht="12.75">
      <c r="A545" s="13"/>
      <c r="B545" s="13"/>
      <c r="C545" s="13"/>
      <c r="D545" s="13"/>
      <c r="E545" s="13"/>
    </row>
    <row r="546" spans="1:5" ht="12.75">
      <c r="A546" s="13"/>
      <c r="B546" s="13"/>
      <c r="C546" s="13"/>
      <c r="D546" s="13"/>
      <c r="E546" s="13"/>
    </row>
    <row r="547" spans="1:5" ht="12.75">
      <c r="A547" s="13"/>
      <c r="B547" s="13"/>
      <c r="C547" s="13"/>
      <c r="D547" s="13"/>
      <c r="E547" s="13"/>
    </row>
    <row r="548" spans="1:5" ht="12.75">
      <c r="A548" s="13"/>
      <c r="B548" s="13"/>
      <c r="C548" s="13"/>
      <c r="D548" s="13"/>
      <c r="E548" s="13"/>
    </row>
    <row r="549" spans="1:5" ht="12.75">
      <c r="A549" s="13"/>
      <c r="B549" s="13"/>
      <c r="C549" s="13"/>
      <c r="D549" s="13"/>
      <c r="E549" s="13"/>
    </row>
  </sheetData>
  <sheetProtection/>
  <mergeCells count="4">
    <mergeCell ref="A29:B29"/>
    <mergeCell ref="A30:B30"/>
    <mergeCell ref="A31:B31"/>
    <mergeCell ref="A1:E2"/>
  </mergeCells>
  <printOptions horizontalCentered="1" verticalCentered="1"/>
  <pageMargins left="0.75" right="0.75" top="1" bottom="1" header="0.5" footer="0.5"/>
  <pageSetup horizontalDpi="600" verticalDpi="600" orientation="portrait" paperSize="9" scale="12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2">
      <selection activeCell="B18" sqref="B18"/>
    </sheetView>
  </sheetViews>
  <sheetFormatPr defaultColWidth="9.140625" defaultRowHeight="12.75"/>
  <cols>
    <col min="1" max="1" width="4.7109375" style="16" customWidth="1"/>
    <col min="2" max="2" width="20.57421875" style="0" customWidth="1"/>
    <col min="3" max="3" width="7.28125" style="0" customWidth="1"/>
    <col min="4" max="4" width="6.7109375" style="0" customWidth="1"/>
    <col min="5" max="5" width="7.140625" style="0" customWidth="1"/>
    <col min="6" max="8" width="7.00390625" style="0" customWidth="1"/>
    <col min="9" max="9" width="7.00390625" style="11" customWidth="1"/>
    <col min="10" max="11" width="7.140625" style="11" customWidth="1"/>
    <col min="12" max="12" width="7.421875" style="11" customWidth="1"/>
    <col min="13" max="13" width="7.57421875" style="11" customWidth="1"/>
    <col min="14" max="14" width="7.28125" style="11" customWidth="1"/>
    <col min="15" max="15" width="6.8515625" style="11" customWidth="1"/>
    <col min="16" max="16" width="6.7109375" style="11" customWidth="1"/>
    <col min="17" max="17" width="7.57421875" style="11" customWidth="1"/>
    <col min="18" max="16384" width="9.140625" style="11" customWidth="1"/>
  </cols>
  <sheetData>
    <row r="1" spans="1:7" ht="12.75" customHeight="1" hidden="1">
      <c r="A1" s="3"/>
      <c r="B1" s="3"/>
      <c r="C1" s="3"/>
      <c r="D1" s="3"/>
      <c r="E1" s="3"/>
      <c r="F1" s="3"/>
      <c r="G1" s="29"/>
    </row>
    <row r="2" spans="1:8" ht="15" customHeight="1">
      <c r="A2" s="917" t="s">
        <v>765</v>
      </c>
      <c r="B2" s="917"/>
      <c r="C2" s="917"/>
      <c r="D2" s="917"/>
      <c r="E2" s="917"/>
      <c r="F2" s="917"/>
      <c r="G2" s="917"/>
      <c r="H2" s="917"/>
    </row>
    <row r="3" spans="1:8" ht="15" customHeight="1">
      <c r="A3" s="918"/>
      <c r="B3" s="918"/>
      <c r="C3" s="918"/>
      <c r="D3" s="918"/>
      <c r="E3" s="918"/>
      <c r="F3" s="918"/>
      <c r="G3" s="918"/>
      <c r="H3" s="918"/>
    </row>
    <row r="4" spans="1:17" ht="12.75">
      <c r="A4" s="1774" t="s">
        <v>14</v>
      </c>
      <c r="B4" s="1505" t="s">
        <v>15</v>
      </c>
      <c r="C4" s="1775" t="s">
        <v>705</v>
      </c>
      <c r="D4" s="1505"/>
      <c r="E4" s="1505"/>
      <c r="F4" s="1505"/>
      <c r="G4" s="1505"/>
      <c r="H4" s="1505" t="s">
        <v>648</v>
      </c>
      <c r="I4" s="1505"/>
      <c r="J4" s="1505"/>
      <c r="K4" s="1505"/>
      <c r="L4" s="1505"/>
      <c r="M4" s="1772" t="s">
        <v>706</v>
      </c>
      <c r="N4" s="1772"/>
      <c r="O4" s="1773"/>
      <c r="P4" s="1773"/>
      <c r="Q4" s="1773"/>
    </row>
    <row r="5" spans="1:17" ht="12.75">
      <c r="A5" s="1774"/>
      <c r="B5" s="1774"/>
      <c r="C5" s="1" t="s">
        <v>42</v>
      </c>
      <c r="D5" s="890" t="s">
        <v>331</v>
      </c>
      <c r="E5" s="1" t="s">
        <v>155</v>
      </c>
      <c r="F5" s="1" t="s">
        <v>332</v>
      </c>
      <c r="G5" s="1" t="s">
        <v>156</v>
      </c>
      <c r="H5" s="1" t="s">
        <v>42</v>
      </c>
      <c r="I5" s="58" t="s">
        <v>331</v>
      </c>
      <c r="J5" s="1" t="s">
        <v>155</v>
      </c>
      <c r="K5" s="1" t="s">
        <v>332</v>
      </c>
      <c r="L5" s="1" t="s">
        <v>156</v>
      </c>
      <c r="M5" s="6" t="s">
        <v>707</v>
      </c>
      <c r="N5" s="58" t="s">
        <v>331</v>
      </c>
      <c r="O5" s="6" t="s">
        <v>708</v>
      </c>
      <c r="P5" s="6" t="s">
        <v>709</v>
      </c>
      <c r="Q5" s="6" t="s">
        <v>710</v>
      </c>
    </row>
    <row r="6" spans="1:17" ht="15">
      <c r="A6" s="891">
        <v>1</v>
      </c>
      <c r="B6" s="292" t="s">
        <v>19</v>
      </c>
      <c r="C6" s="6">
        <v>44600</v>
      </c>
      <c r="D6" s="892">
        <v>49200</v>
      </c>
      <c r="E6" s="322">
        <v>19146</v>
      </c>
      <c r="F6" s="322">
        <v>25974</v>
      </c>
      <c r="G6" s="322">
        <v>22480</v>
      </c>
      <c r="H6" s="6">
        <v>18000</v>
      </c>
      <c r="I6" s="892">
        <v>18000</v>
      </c>
      <c r="J6" s="6">
        <v>9064</v>
      </c>
      <c r="K6" s="6">
        <v>7</v>
      </c>
      <c r="L6" s="6">
        <v>6437</v>
      </c>
      <c r="M6" s="68">
        <v>72000</v>
      </c>
      <c r="N6" s="892">
        <v>72000</v>
      </c>
      <c r="O6" s="6">
        <v>59610</v>
      </c>
      <c r="P6" s="6">
        <v>96</v>
      </c>
      <c r="Q6" s="6">
        <v>35839</v>
      </c>
    </row>
    <row r="7" spans="1:17" ht="15">
      <c r="A7" s="891">
        <v>2</v>
      </c>
      <c r="B7" s="292" t="s">
        <v>20</v>
      </c>
      <c r="C7" s="77">
        <v>6900</v>
      </c>
      <c r="D7" s="892">
        <v>7640</v>
      </c>
      <c r="E7" s="6">
        <v>2011</v>
      </c>
      <c r="F7" s="6">
        <v>4729</v>
      </c>
      <c r="G7" s="6">
        <v>3520</v>
      </c>
      <c r="H7" s="77">
        <v>2500</v>
      </c>
      <c r="I7" s="892">
        <v>2500</v>
      </c>
      <c r="J7" s="6">
        <v>2242</v>
      </c>
      <c r="K7" s="6">
        <v>1</v>
      </c>
      <c r="L7" s="6">
        <v>265</v>
      </c>
      <c r="M7" s="68">
        <v>10000</v>
      </c>
      <c r="N7" s="892">
        <v>10000</v>
      </c>
      <c r="O7" s="6">
        <v>8626</v>
      </c>
      <c r="P7" s="6">
        <v>2</v>
      </c>
      <c r="Q7" s="6">
        <v>4282</v>
      </c>
    </row>
    <row r="8" spans="1:17" ht="15">
      <c r="A8" s="891">
        <v>3</v>
      </c>
      <c r="B8" s="894" t="s">
        <v>21</v>
      </c>
      <c r="C8" s="6">
        <v>2000</v>
      </c>
      <c r="D8" s="892">
        <v>2660</v>
      </c>
      <c r="E8" s="6">
        <v>1167</v>
      </c>
      <c r="F8" s="6">
        <v>1433</v>
      </c>
      <c r="G8" s="6">
        <v>980</v>
      </c>
      <c r="H8" s="6">
        <v>1300</v>
      </c>
      <c r="I8" s="892">
        <v>1300</v>
      </c>
      <c r="J8" s="6">
        <v>1221</v>
      </c>
      <c r="K8" s="6">
        <v>3</v>
      </c>
      <c r="L8" s="6">
        <v>276</v>
      </c>
      <c r="M8" s="68">
        <v>5500</v>
      </c>
      <c r="N8" s="892">
        <v>5500</v>
      </c>
      <c r="O8" s="6">
        <v>4921</v>
      </c>
      <c r="P8" s="6">
        <v>9</v>
      </c>
      <c r="Q8" s="6">
        <v>1472</v>
      </c>
    </row>
    <row r="9" spans="1:17" ht="15">
      <c r="A9" s="891">
        <v>4</v>
      </c>
      <c r="B9" s="292" t="s">
        <v>23</v>
      </c>
      <c r="C9" s="6">
        <v>5500</v>
      </c>
      <c r="D9" s="892">
        <v>6200</v>
      </c>
      <c r="E9" s="161">
        <v>1101</v>
      </c>
      <c r="F9" s="161">
        <v>4439</v>
      </c>
      <c r="G9" s="161">
        <v>2740</v>
      </c>
      <c r="H9" s="6">
        <v>1300</v>
      </c>
      <c r="I9" s="892">
        <v>1300</v>
      </c>
      <c r="J9" s="161">
        <v>1000</v>
      </c>
      <c r="K9" s="161">
        <v>7</v>
      </c>
      <c r="L9" s="161">
        <v>310</v>
      </c>
      <c r="M9" s="68">
        <v>5200</v>
      </c>
      <c r="N9" s="892">
        <v>5200</v>
      </c>
      <c r="O9" s="161">
        <v>4194</v>
      </c>
      <c r="P9" s="161">
        <v>5</v>
      </c>
      <c r="Q9" s="161">
        <v>2337</v>
      </c>
    </row>
    <row r="10" spans="1:17" ht="15">
      <c r="A10" s="891">
        <v>5</v>
      </c>
      <c r="B10" s="292" t="s">
        <v>22</v>
      </c>
      <c r="C10" s="6">
        <v>4000</v>
      </c>
      <c r="D10" s="892">
        <v>4520</v>
      </c>
      <c r="E10" s="161">
        <v>1434</v>
      </c>
      <c r="F10" s="161">
        <v>3286</v>
      </c>
      <c r="G10" s="161">
        <v>1200</v>
      </c>
      <c r="H10" s="23">
        <v>1600</v>
      </c>
      <c r="I10" s="892">
        <v>1600</v>
      </c>
      <c r="J10" s="161">
        <v>1623</v>
      </c>
      <c r="K10" s="161">
        <v>1</v>
      </c>
      <c r="L10" s="161">
        <v>0</v>
      </c>
      <c r="M10" s="895">
        <v>6600</v>
      </c>
      <c r="N10" s="892">
        <v>6600</v>
      </c>
      <c r="O10" s="161">
        <v>5789</v>
      </c>
      <c r="P10" s="161">
        <v>5</v>
      </c>
      <c r="Q10" s="161">
        <v>2234</v>
      </c>
    </row>
    <row r="11" spans="1:17" ht="15">
      <c r="A11" s="891">
        <v>6</v>
      </c>
      <c r="B11" s="294" t="s">
        <v>24</v>
      </c>
      <c r="C11" s="6">
        <v>7000</v>
      </c>
      <c r="D11" s="896">
        <v>7820</v>
      </c>
      <c r="E11" s="6">
        <v>1647</v>
      </c>
      <c r="F11" s="6">
        <v>1765</v>
      </c>
      <c r="G11" s="6">
        <v>1900</v>
      </c>
      <c r="H11" s="23">
        <v>2600</v>
      </c>
      <c r="I11" s="326">
        <v>2600</v>
      </c>
      <c r="J11" s="6">
        <v>2434</v>
      </c>
      <c r="K11" s="6">
        <v>0</v>
      </c>
      <c r="L11" s="6">
        <v>667</v>
      </c>
      <c r="M11" s="895">
        <v>10000</v>
      </c>
      <c r="N11" s="326">
        <v>10000</v>
      </c>
      <c r="O11" s="6">
        <v>9305</v>
      </c>
      <c r="P11" s="6">
        <v>0</v>
      </c>
      <c r="Q11" s="6">
        <v>2619</v>
      </c>
    </row>
    <row r="12" spans="1:17" ht="15">
      <c r="A12" s="891">
        <v>7</v>
      </c>
      <c r="B12" s="292" t="s">
        <v>25</v>
      </c>
      <c r="C12" s="6">
        <v>4600</v>
      </c>
      <c r="D12" s="896">
        <v>5120</v>
      </c>
      <c r="E12" s="6">
        <v>1255</v>
      </c>
      <c r="F12" s="6">
        <v>4525</v>
      </c>
      <c r="G12" s="6">
        <v>1380</v>
      </c>
      <c r="H12" s="23">
        <v>1400</v>
      </c>
      <c r="I12" s="326">
        <v>1400</v>
      </c>
      <c r="J12" s="6">
        <v>1061</v>
      </c>
      <c r="K12" s="6">
        <v>5</v>
      </c>
      <c r="L12" s="6">
        <v>391</v>
      </c>
      <c r="M12" s="895">
        <v>5700</v>
      </c>
      <c r="N12" s="326">
        <v>5700</v>
      </c>
      <c r="O12" s="6">
        <v>5052</v>
      </c>
      <c r="P12" s="6">
        <v>7</v>
      </c>
      <c r="Q12" s="6">
        <v>1376</v>
      </c>
    </row>
    <row r="13" spans="1:17" ht="15">
      <c r="A13" s="891">
        <v>8</v>
      </c>
      <c r="B13" s="292" t="s">
        <v>27</v>
      </c>
      <c r="C13" s="897">
        <v>1000</v>
      </c>
      <c r="D13" s="896">
        <v>1100</v>
      </c>
      <c r="E13" s="76">
        <v>433</v>
      </c>
      <c r="F13" s="76">
        <v>287</v>
      </c>
      <c r="G13" s="76">
        <v>440</v>
      </c>
      <c r="H13" s="898">
        <v>500</v>
      </c>
      <c r="I13" s="326">
        <v>500</v>
      </c>
      <c r="J13" s="76">
        <v>611</v>
      </c>
      <c r="K13" s="76">
        <v>7</v>
      </c>
      <c r="L13" s="76">
        <v>86</v>
      </c>
      <c r="M13" s="895">
        <v>2300</v>
      </c>
      <c r="N13" s="326">
        <v>2300</v>
      </c>
      <c r="O13" s="76">
        <v>2125</v>
      </c>
      <c r="P13" s="76">
        <v>0</v>
      </c>
      <c r="Q13" s="76">
        <v>1100</v>
      </c>
    </row>
    <row r="14" spans="1:17" ht="15">
      <c r="A14" s="891">
        <v>9</v>
      </c>
      <c r="B14" s="292" t="s">
        <v>26</v>
      </c>
      <c r="C14" s="6">
        <v>1600</v>
      </c>
      <c r="D14" s="896">
        <v>1780</v>
      </c>
      <c r="E14" s="76">
        <v>710</v>
      </c>
      <c r="F14" s="76">
        <v>770</v>
      </c>
      <c r="G14" s="76">
        <v>780</v>
      </c>
      <c r="H14" s="23">
        <v>800</v>
      </c>
      <c r="I14" s="326">
        <v>800</v>
      </c>
      <c r="J14" s="76">
        <v>780</v>
      </c>
      <c r="K14" s="76">
        <v>3</v>
      </c>
      <c r="L14" s="76">
        <v>92</v>
      </c>
      <c r="M14" s="895">
        <v>3400</v>
      </c>
      <c r="N14" s="326">
        <v>3400</v>
      </c>
      <c r="O14" s="76">
        <v>2683</v>
      </c>
      <c r="P14" s="76">
        <v>53</v>
      </c>
      <c r="Q14" s="76">
        <v>2165</v>
      </c>
    </row>
    <row r="15" spans="1:17" ht="15">
      <c r="A15" s="891">
        <v>10</v>
      </c>
      <c r="B15" s="292" t="s">
        <v>28</v>
      </c>
      <c r="C15" s="6">
        <v>5400</v>
      </c>
      <c r="D15" s="896">
        <v>6020</v>
      </c>
      <c r="E15" s="6">
        <v>2280</v>
      </c>
      <c r="F15" s="6">
        <v>3420</v>
      </c>
      <c r="G15" s="6">
        <v>1800</v>
      </c>
      <c r="H15" s="23">
        <v>2300</v>
      </c>
      <c r="I15" s="326">
        <v>2300</v>
      </c>
      <c r="J15" s="6">
        <v>2039</v>
      </c>
      <c r="K15" s="6">
        <v>1</v>
      </c>
      <c r="L15" s="6">
        <v>295</v>
      </c>
      <c r="M15" s="895">
        <v>9000</v>
      </c>
      <c r="N15" s="326">
        <v>9000</v>
      </c>
      <c r="O15" s="6">
        <v>8309</v>
      </c>
      <c r="P15" s="6">
        <v>50</v>
      </c>
      <c r="Q15" s="6">
        <v>2687</v>
      </c>
    </row>
    <row r="16" spans="1:17" ht="15">
      <c r="A16" s="891">
        <v>11</v>
      </c>
      <c r="B16" s="292" t="s">
        <v>29</v>
      </c>
      <c r="C16" s="6">
        <v>2800</v>
      </c>
      <c r="D16" s="892">
        <v>3500</v>
      </c>
      <c r="E16" s="6">
        <v>1484</v>
      </c>
      <c r="F16" s="6">
        <v>804</v>
      </c>
      <c r="G16" s="6">
        <v>980</v>
      </c>
      <c r="H16" s="23">
        <v>1800</v>
      </c>
      <c r="I16" s="892">
        <v>1800</v>
      </c>
      <c r="J16" s="6">
        <v>1674</v>
      </c>
      <c r="K16" s="6">
        <v>3</v>
      </c>
      <c r="L16" s="6">
        <v>960</v>
      </c>
      <c r="M16" s="895">
        <v>7000</v>
      </c>
      <c r="N16" s="892">
        <v>7000</v>
      </c>
      <c r="O16" s="6">
        <v>6183</v>
      </c>
      <c r="P16" s="6">
        <v>43</v>
      </c>
      <c r="Q16" s="6">
        <v>1515</v>
      </c>
    </row>
    <row r="17" spans="1:17" ht="15">
      <c r="A17" s="1">
        <v>12</v>
      </c>
      <c r="B17" s="295" t="s">
        <v>625</v>
      </c>
      <c r="C17" s="6">
        <v>2400</v>
      </c>
      <c r="D17" s="892">
        <v>2960</v>
      </c>
      <c r="E17" s="899">
        <v>1138</v>
      </c>
      <c r="F17" s="899">
        <v>1362</v>
      </c>
      <c r="G17" s="900">
        <v>800</v>
      </c>
      <c r="H17" s="23">
        <v>1300</v>
      </c>
      <c r="I17" s="892">
        <v>1300</v>
      </c>
      <c r="J17" s="6">
        <v>1255</v>
      </c>
      <c r="K17" s="6">
        <v>0</v>
      </c>
      <c r="L17" s="6">
        <v>45</v>
      </c>
      <c r="M17" s="775">
        <v>5000</v>
      </c>
      <c r="N17" s="892">
        <v>5000</v>
      </c>
      <c r="O17" s="53">
        <v>4833</v>
      </c>
      <c r="P17" s="53">
        <v>0</v>
      </c>
      <c r="Q17" s="53">
        <v>1040</v>
      </c>
    </row>
    <row r="18" spans="1:17" ht="15" customHeight="1">
      <c r="A18" s="1">
        <v>13</v>
      </c>
      <c r="B18" s="292" t="s">
        <v>727</v>
      </c>
      <c r="C18" s="6">
        <v>4900</v>
      </c>
      <c r="D18" s="892">
        <v>5280</v>
      </c>
      <c r="E18" s="23">
        <v>1884</v>
      </c>
      <c r="F18" s="23">
        <v>2696</v>
      </c>
      <c r="G18" s="23">
        <v>1620</v>
      </c>
      <c r="H18" s="211">
        <v>2100</v>
      </c>
      <c r="I18" s="892">
        <v>2100</v>
      </c>
      <c r="J18" s="23">
        <v>851</v>
      </c>
      <c r="K18" s="23">
        <v>0</v>
      </c>
      <c r="L18" s="23">
        <v>1183</v>
      </c>
      <c r="M18" s="775">
        <v>7400</v>
      </c>
      <c r="N18" s="892">
        <v>7400</v>
      </c>
      <c r="O18" s="23">
        <v>5409</v>
      </c>
      <c r="P18" s="23">
        <v>0</v>
      </c>
      <c r="Q18" s="23">
        <v>5785</v>
      </c>
    </row>
    <row r="19" spans="1:17" ht="15">
      <c r="A19" s="891">
        <v>14</v>
      </c>
      <c r="B19" s="292" t="s">
        <v>31</v>
      </c>
      <c r="C19" s="6">
        <v>2400</v>
      </c>
      <c r="D19" s="892">
        <v>2680</v>
      </c>
      <c r="E19" s="796">
        <v>1405</v>
      </c>
      <c r="F19" s="23">
        <v>493</v>
      </c>
      <c r="G19" s="23">
        <v>1460</v>
      </c>
      <c r="H19" s="23">
        <v>1800</v>
      </c>
      <c r="I19" s="892">
        <v>1800</v>
      </c>
      <c r="J19" s="23">
        <v>1663</v>
      </c>
      <c r="K19" s="23">
        <v>2</v>
      </c>
      <c r="L19" s="23">
        <v>636</v>
      </c>
      <c r="M19" s="895">
        <v>7400</v>
      </c>
      <c r="N19" s="892">
        <v>7400</v>
      </c>
      <c r="O19" s="23">
        <v>5798</v>
      </c>
      <c r="P19" s="23">
        <v>3</v>
      </c>
      <c r="Q19" s="23">
        <v>3732</v>
      </c>
    </row>
    <row r="20" spans="1:17" ht="15">
      <c r="A20" s="891">
        <v>15</v>
      </c>
      <c r="B20" s="292" t="s">
        <v>32</v>
      </c>
      <c r="C20" s="6">
        <v>7700</v>
      </c>
      <c r="D20" s="892">
        <v>8380</v>
      </c>
      <c r="E20" s="705">
        <v>3383</v>
      </c>
      <c r="F20" s="901">
        <v>2297</v>
      </c>
      <c r="G20" s="23">
        <v>1760</v>
      </c>
      <c r="H20" s="23">
        <v>3400</v>
      </c>
      <c r="I20" s="892">
        <v>3400</v>
      </c>
      <c r="J20" s="23">
        <v>3091</v>
      </c>
      <c r="K20" s="23">
        <v>0</v>
      </c>
      <c r="L20" s="23">
        <v>578</v>
      </c>
      <c r="M20" s="895">
        <v>13000</v>
      </c>
      <c r="N20" s="892">
        <v>13000</v>
      </c>
      <c r="O20" s="23">
        <v>12008</v>
      </c>
      <c r="P20" s="23">
        <v>2</v>
      </c>
      <c r="Q20" s="23">
        <v>2245</v>
      </c>
    </row>
    <row r="21" spans="1:17" ht="15">
      <c r="A21" s="891">
        <v>16</v>
      </c>
      <c r="B21" s="292" t="s">
        <v>33</v>
      </c>
      <c r="C21" s="6">
        <v>1300</v>
      </c>
      <c r="D21" s="892">
        <v>1440</v>
      </c>
      <c r="E21" s="902">
        <v>553</v>
      </c>
      <c r="F21" s="23">
        <v>0</v>
      </c>
      <c r="G21" s="23">
        <v>660</v>
      </c>
      <c r="H21" s="23">
        <v>500</v>
      </c>
      <c r="I21" s="892">
        <v>500</v>
      </c>
      <c r="J21" s="23">
        <v>566</v>
      </c>
      <c r="K21" s="23">
        <v>0</v>
      </c>
      <c r="L21" s="23">
        <v>139</v>
      </c>
      <c r="M21" s="895">
        <v>2300</v>
      </c>
      <c r="N21" s="892">
        <v>2300</v>
      </c>
      <c r="O21" s="23">
        <v>2639</v>
      </c>
      <c r="P21" s="23">
        <v>1</v>
      </c>
      <c r="Q21" s="23">
        <v>486</v>
      </c>
    </row>
    <row r="22" spans="1:17" ht="15">
      <c r="A22" s="891">
        <v>17</v>
      </c>
      <c r="B22" s="292" t="s">
        <v>34</v>
      </c>
      <c r="C22" s="6">
        <v>1200</v>
      </c>
      <c r="D22" s="892">
        <v>1340</v>
      </c>
      <c r="E22" s="796">
        <v>438</v>
      </c>
      <c r="F22" s="147">
        <v>742</v>
      </c>
      <c r="G22" s="147">
        <v>620</v>
      </c>
      <c r="H22" s="23">
        <v>600</v>
      </c>
      <c r="I22" s="892">
        <v>600</v>
      </c>
      <c r="J22" s="23">
        <v>557</v>
      </c>
      <c r="K22" s="23">
        <v>2</v>
      </c>
      <c r="L22" s="23">
        <v>74</v>
      </c>
      <c r="M22" s="895">
        <v>2500</v>
      </c>
      <c r="N22" s="892">
        <v>2500</v>
      </c>
      <c r="O22" s="23">
        <v>2186</v>
      </c>
      <c r="P22" s="23">
        <v>56</v>
      </c>
      <c r="Q22" s="23">
        <v>879</v>
      </c>
    </row>
    <row r="23" spans="1:17" ht="15">
      <c r="A23" s="891">
        <v>18</v>
      </c>
      <c r="B23" s="292" t="s">
        <v>35</v>
      </c>
      <c r="C23" s="6">
        <v>3000</v>
      </c>
      <c r="D23" s="892">
        <v>3740</v>
      </c>
      <c r="E23" s="23">
        <v>1557</v>
      </c>
      <c r="F23" s="23">
        <v>1557</v>
      </c>
      <c r="G23" s="23">
        <v>360</v>
      </c>
      <c r="H23" s="286">
        <v>1700</v>
      </c>
      <c r="I23" s="892">
        <v>1700</v>
      </c>
      <c r="J23" s="6">
        <v>1411</v>
      </c>
      <c r="K23" s="6">
        <v>17</v>
      </c>
      <c r="L23" s="6">
        <v>240</v>
      </c>
      <c r="M23" s="903">
        <v>6800</v>
      </c>
      <c r="N23" s="892">
        <v>6800</v>
      </c>
      <c r="O23" s="6">
        <v>6105</v>
      </c>
      <c r="P23" s="6">
        <v>116</v>
      </c>
      <c r="Q23" s="6">
        <v>2342</v>
      </c>
    </row>
    <row r="24" spans="1:17" ht="15">
      <c r="A24" s="891">
        <v>19</v>
      </c>
      <c r="B24" s="292" t="s">
        <v>36</v>
      </c>
      <c r="C24" s="77">
        <v>4700</v>
      </c>
      <c r="D24" s="892">
        <v>5240</v>
      </c>
      <c r="E24" s="53">
        <v>1660</v>
      </c>
      <c r="F24" s="53">
        <v>1480</v>
      </c>
      <c r="G24" s="53">
        <v>2100</v>
      </c>
      <c r="H24" s="70">
        <v>1200</v>
      </c>
      <c r="I24" s="892">
        <v>1200</v>
      </c>
      <c r="J24" s="53">
        <v>1317</v>
      </c>
      <c r="K24" s="53">
        <v>6</v>
      </c>
      <c r="L24" s="53">
        <v>278</v>
      </c>
      <c r="M24" s="895">
        <v>7000</v>
      </c>
      <c r="N24" s="892">
        <v>7000</v>
      </c>
      <c r="O24" s="53">
        <v>6771</v>
      </c>
      <c r="P24" s="53">
        <v>11</v>
      </c>
      <c r="Q24" s="53">
        <v>934</v>
      </c>
    </row>
    <row r="25" spans="1:17" ht="15">
      <c r="A25" s="891">
        <v>20</v>
      </c>
      <c r="B25" s="292" t="s">
        <v>149</v>
      </c>
      <c r="C25" s="6">
        <v>4500</v>
      </c>
      <c r="D25" s="892">
        <v>4980</v>
      </c>
      <c r="E25" s="23">
        <v>1479</v>
      </c>
      <c r="F25" s="23">
        <v>2921</v>
      </c>
      <c r="G25" s="23">
        <v>2360</v>
      </c>
      <c r="H25" s="211">
        <v>1800</v>
      </c>
      <c r="I25" s="892">
        <v>1800</v>
      </c>
      <c r="J25" s="6">
        <v>1182</v>
      </c>
      <c r="K25" s="6">
        <v>0</v>
      </c>
      <c r="L25" s="6">
        <v>688</v>
      </c>
      <c r="M25" s="775">
        <v>7500</v>
      </c>
      <c r="N25" s="892">
        <v>7500</v>
      </c>
      <c r="O25" s="6">
        <v>5715</v>
      </c>
      <c r="P25" s="6">
        <v>0</v>
      </c>
      <c r="Q25" s="6">
        <v>4234</v>
      </c>
    </row>
    <row r="26" spans="1:17" ht="15">
      <c r="A26" s="891">
        <v>21</v>
      </c>
      <c r="B26" s="292" t="s">
        <v>150</v>
      </c>
      <c r="C26" s="70">
        <v>3500</v>
      </c>
      <c r="D26" s="892">
        <v>3900</v>
      </c>
      <c r="E26" s="23">
        <v>1308</v>
      </c>
      <c r="F26" s="23">
        <v>2252</v>
      </c>
      <c r="G26" s="23">
        <v>1520</v>
      </c>
      <c r="H26" s="70">
        <v>1500</v>
      </c>
      <c r="I26" s="892">
        <v>1500</v>
      </c>
      <c r="J26" s="23">
        <v>1458</v>
      </c>
      <c r="K26" s="23">
        <v>2</v>
      </c>
      <c r="L26" s="23">
        <v>109</v>
      </c>
      <c r="M26" s="895">
        <v>6000</v>
      </c>
      <c r="N26" s="892">
        <v>6000</v>
      </c>
      <c r="O26" s="23">
        <v>5526</v>
      </c>
      <c r="P26" s="23">
        <v>5</v>
      </c>
      <c r="Q26" s="23">
        <v>1624</v>
      </c>
    </row>
    <row r="27" spans="1:17" ht="15">
      <c r="A27" s="891">
        <v>22</v>
      </c>
      <c r="B27" s="292" t="s">
        <v>151</v>
      </c>
      <c r="C27" s="6">
        <v>4600</v>
      </c>
      <c r="D27" s="892">
        <v>5120</v>
      </c>
      <c r="E27" s="23">
        <v>1227</v>
      </c>
      <c r="F27" s="23">
        <v>3353</v>
      </c>
      <c r="G27" s="23">
        <v>2400</v>
      </c>
      <c r="H27" s="23">
        <v>1100</v>
      </c>
      <c r="I27" s="892">
        <v>1100</v>
      </c>
      <c r="J27" s="23">
        <v>907</v>
      </c>
      <c r="K27" s="23">
        <v>2</v>
      </c>
      <c r="L27" s="23">
        <v>292</v>
      </c>
      <c r="M27" s="895">
        <v>4000</v>
      </c>
      <c r="N27" s="892">
        <v>4000</v>
      </c>
      <c r="O27" s="23">
        <v>3986</v>
      </c>
      <c r="P27" s="23">
        <v>2</v>
      </c>
      <c r="Q27" s="23">
        <v>1156</v>
      </c>
    </row>
    <row r="28" spans="1:17" ht="15">
      <c r="A28" s="891">
        <v>23</v>
      </c>
      <c r="B28" s="292" t="s">
        <v>152</v>
      </c>
      <c r="C28" s="6">
        <v>8400</v>
      </c>
      <c r="D28" s="892">
        <v>9300</v>
      </c>
      <c r="E28" s="189">
        <v>2004</v>
      </c>
      <c r="F28" s="70">
        <v>5856</v>
      </c>
      <c r="G28" s="189">
        <v>4540</v>
      </c>
      <c r="H28" s="23">
        <v>2500</v>
      </c>
      <c r="I28" s="892">
        <v>2500</v>
      </c>
      <c r="J28" s="189">
        <v>1545</v>
      </c>
      <c r="K28" s="189">
        <v>2</v>
      </c>
      <c r="L28" s="189">
        <v>565</v>
      </c>
      <c r="M28" s="895">
        <v>10000</v>
      </c>
      <c r="N28" s="892">
        <v>10000</v>
      </c>
      <c r="O28" s="189">
        <v>9124</v>
      </c>
      <c r="P28" s="189">
        <v>16</v>
      </c>
      <c r="Q28" s="189">
        <v>3509</v>
      </c>
    </row>
    <row r="29" spans="1:17" ht="15">
      <c r="A29" s="891">
        <v>24</v>
      </c>
      <c r="B29" s="292" t="s">
        <v>153</v>
      </c>
      <c r="C29" s="6">
        <v>2800</v>
      </c>
      <c r="D29" s="892">
        <v>3020</v>
      </c>
      <c r="E29" s="70">
        <v>658</v>
      </c>
      <c r="F29" s="70">
        <v>1822</v>
      </c>
      <c r="G29" s="70">
        <v>1480</v>
      </c>
      <c r="H29" s="23">
        <v>1400</v>
      </c>
      <c r="I29" s="892">
        <v>1400</v>
      </c>
      <c r="J29" s="70">
        <v>1187</v>
      </c>
      <c r="K29" s="70">
        <v>0</v>
      </c>
      <c r="L29" s="70">
        <v>272</v>
      </c>
      <c r="M29" s="895">
        <v>5000</v>
      </c>
      <c r="N29" s="892">
        <v>5000</v>
      </c>
      <c r="O29" s="70">
        <v>4617</v>
      </c>
      <c r="P29" s="70">
        <v>19</v>
      </c>
      <c r="Q29" s="70">
        <v>2425</v>
      </c>
    </row>
    <row r="30" spans="1:17" ht="15">
      <c r="A30" s="891">
        <v>25</v>
      </c>
      <c r="B30" s="292" t="s">
        <v>154</v>
      </c>
      <c r="C30" s="6">
        <v>17000</v>
      </c>
      <c r="D30" s="892">
        <v>18000</v>
      </c>
      <c r="E30" s="904">
        <v>7073</v>
      </c>
      <c r="F30" s="904">
        <v>13651</v>
      </c>
      <c r="G30" s="904">
        <v>6540</v>
      </c>
      <c r="H30" s="23">
        <v>6200</v>
      </c>
      <c r="I30" s="892">
        <v>6200</v>
      </c>
      <c r="J30" s="905">
        <v>5276</v>
      </c>
      <c r="K30" s="905">
        <v>5</v>
      </c>
      <c r="L30" s="906">
        <v>958</v>
      </c>
      <c r="M30" s="895">
        <v>25000</v>
      </c>
      <c r="N30" s="892">
        <v>25000</v>
      </c>
      <c r="O30" s="905">
        <v>22984</v>
      </c>
      <c r="P30" s="905">
        <v>19</v>
      </c>
      <c r="Q30" s="906">
        <v>6781</v>
      </c>
    </row>
    <row r="31" spans="1:17" ht="15">
      <c r="A31" s="891">
        <v>26</v>
      </c>
      <c r="B31" s="296" t="s">
        <v>37</v>
      </c>
      <c r="C31" s="6">
        <v>4000</v>
      </c>
      <c r="D31" s="892">
        <v>4460</v>
      </c>
      <c r="E31" s="6">
        <v>1318</v>
      </c>
      <c r="F31" s="6">
        <v>1012</v>
      </c>
      <c r="G31" s="6">
        <v>1260</v>
      </c>
      <c r="H31" s="23">
        <v>2800</v>
      </c>
      <c r="I31" s="892">
        <v>2800</v>
      </c>
      <c r="J31" s="6">
        <v>2208</v>
      </c>
      <c r="K31" s="6">
        <v>19</v>
      </c>
      <c r="L31" s="6">
        <v>309</v>
      </c>
      <c r="M31" s="895">
        <v>10000</v>
      </c>
      <c r="N31" s="892">
        <v>10000</v>
      </c>
      <c r="O31" s="6">
        <v>9602</v>
      </c>
      <c r="P31" s="6">
        <v>18</v>
      </c>
      <c r="Q31" s="6">
        <v>2280</v>
      </c>
    </row>
    <row r="32" spans="1:17" ht="14.25">
      <c r="A32" s="1771" t="s">
        <v>1</v>
      </c>
      <c r="B32" s="1769"/>
      <c r="C32" s="145">
        <f>SUM(C6:C24)</f>
        <v>113000</v>
      </c>
      <c r="D32" s="907">
        <f aca="true" t="shared" si="0" ref="D32:Q32">SUM(D6:D24)</f>
        <v>126620</v>
      </c>
      <c r="E32" s="145">
        <f t="shared" si="0"/>
        <v>44686</v>
      </c>
      <c r="F32" s="145">
        <f t="shared" si="0"/>
        <v>62059</v>
      </c>
      <c r="G32" s="145">
        <f t="shared" si="0"/>
        <v>47580</v>
      </c>
      <c r="H32" s="323">
        <f t="shared" si="0"/>
        <v>46700</v>
      </c>
      <c r="I32" s="908">
        <f t="shared" si="0"/>
        <v>46700</v>
      </c>
      <c r="J32" s="145">
        <f t="shared" si="0"/>
        <v>34460</v>
      </c>
      <c r="K32" s="145">
        <f t="shared" si="0"/>
        <v>65</v>
      </c>
      <c r="L32" s="145">
        <f t="shared" si="0"/>
        <v>12952</v>
      </c>
      <c r="M32" s="909">
        <f t="shared" si="0"/>
        <v>188100</v>
      </c>
      <c r="N32" s="910">
        <f t="shared" si="0"/>
        <v>188100</v>
      </c>
      <c r="O32" s="145">
        <f t="shared" si="0"/>
        <v>162546</v>
      </c>
      <c r="P32" s="145">
        <f t="shared" si="0"/>
        <v>459</v>
      </c>
      <c r="Q32" s="145">
        <f t="shared" si="0"/>
        <v>75069</v>
      </c>
    </row>
    <row r="33" spans="1:17" ht="14.25">
      <c r="A33" s="911" t="s">
        <v>2</v>
      </c>
      <c r="B33" s="912"/>
      <c r="C33" s="145">
        <f>SUM(C25:C31)</f>
        <v>44800</v>
      </c>
      <c r="D33" s="908">
        <f aca="true" t="shared" si="1" ref="D33:Q33">SUM(D25:D31)</f>
        <v>48780</v>
      </c>
      <c r="E33" s="145">
        <f t="shared" si="1"/>
        <v>15067</v>
      </c>
      <c r="F33" s="145">
        <f t="shared" si="1"/>
        <v>30867</v>
      </c>
      <c r="G33" s="145">
        <f t="shared" si="1"/>
        <v>20100</v>
      </c>
      <c r="H33" s="913">
        <f t="shared" si="1"/>
        <v>17300</v>
      </c>
      <c r="I33" s="908">
        <f t="shared" si="1"/>
        <v>17300</v>
      </c>
      <c r="J33" s="145">
        <f t="shared" si="1"/>
        <v>13763</v>
      </c>
      <c r="K33" s="145">
        <f t="shared" si="1"/>
        <v>30</v>
      </c>
      <c r="L33" s="145">
        <f t="shared" si="1"/>
        <v>3193</v>
      </c>
      <c r="M33" s="914">
        <f t="shared" si="1"/>
        <v>67500</v>
      </c>
      <c r="N33" s="915">
        <f t="shared" si="1"/>
        <v>67500</v>
      </c>
      <c r="O33" s="145">
        <f t="shared" si="1"/>
        <v>61554</v>
      </c>
      <c r="P33" s="145">
        <f t="shared" si="1"/>
        <v>79</v>
      </c>
      <c r="Q33" s="145">
        <f t="shared" si="1"/>
        <v>22009</v>
      </c>
    </row>
    <row r="34" spans="1:17" ht="14.25">
      <c r="A34" s="1769" t="s">
        <v>711</v>
      </c>
      <c r="B34" s="1770"/>
      <c r="C34" s="6">
        <v>2200</v>
      </c>
      <c r="D34" s="892">
        <v>2200</v>
      </c>
      <c r="E34" s="6">
        <v>758</v>
      </c>
      <c r="F34" s="6">
        <v>362</v>
      </c>
      <c r="G34" s="6">
        <v>1200</v>
      </c>
      <c r="H34" s="893">
        <v>1000</v>
      </c>
      <c r="I34" s="892">
        <v>1000</v>
      </c>
      <c r="J34" s="6">
        <v>907</v>
      </c>
      <c r="K34" s="6">
        <v>2</v>
      </c>
      <c r="L34" s="6">
        <v>91</v>
      </c>
      <c r="M34" s="68">
        <v>4400</v>
      </c>
      <c r="N34" s="892">
        <v>4400</v>
      </c>
      <c r="O34" s="6">
        <v>3449</v>
      </c>
      <c r="P34" s="6">
        <v>22</v>
      </c>
      <c r="Q34" s="6">
        <v>3153</v>
      </c>
    </row>
    <row r="35" spans="1:17" ht="14.25">
      <c r="A35" s="1771" t="s">
        <v>0</v>
      </c>
      <c r="B35" s="1769"/>
      <c r="C35" s="145">
        <f>+C32+C33+C34</f>
        <v>160000</v>
      </c>
      <c r="D35" s="1107">
        <f>+D32+D33+D34</f>
        <v>177600</v>
      </c>
      <c r="E35" s="1106">
        <f>+E32+E33+E34</f>
        <v>60511</v>
      </c>
      <c r="F35" s="1106">
        <f>+F32+F33+F34</f>
        <v>93288</v>
      </c>
      <c r="G35" s="1106">
        <f>+G32+G33+G34</f>
        <v>68880</v>
      </c>
      <c r="H35" s="1108">
        <f>+H33+H32+H34</f>
        <v>65000</v>
      </c>
      <c r="I35" s="1107">
        <f>+I32+I33+I34</f>
        <v>65000</v>
      </c>
      <c r="J35" s="1106">
        <f>+J32+J33+J34</f>
        <v>49130</v>
      </c>
      <c r="K35" s="1106">
        <f>+K32+K33+K34</f>
        <v>97</v>
      </c>
      <c r="L35" s="1106">
        <f>+L32+L33+L34</f>
        <v>16236</v>
      </c>
      <c r="M35" s="36">
        <f>+M33+M32+M34</f>
        <v>260000</v>
      </c>
      <c r="N35" s="1109">
        <f>+N33+N32+N34</f>
        <v>260000</v>
      </c>
      <c r="O35" s="1106">
        <f>+O32+O33+O34</f>
        <v>227549</v>
      </c>
      <c r="P35" s="1106">
        <f>+P32+P33+P34</f>
        <v>560</v>
      </c>
      <c r="Q35" s="1106">
        <f>+Q32+Q33+Q34</f>
        <v>100231</v>
      </c>
    </row>
  </sheetData>
  <sheetProtection/>
  <mergeCells count="8">
    <mergeCell ref="A34:B34"/>
    <mergeCell ref="A35:B35"/>
    <mergeCell ref="M4:Q4"/>
    <mergeCell ref="A4:A5"/>
    <mergeCell ref="B4:B5"/>
    <mergeCell ref="C4:G4"/>
    <mergeCell ref="H4:L4"/>
    <mergeCell ref="A32:B32"/>
  </mergeCells>
  <printOptions horizontalCentered="1" verticalCentered="1"/>
  <pageMargins left="0.75" right="0.75" top="1" bottom="1" header="0.5" footer="0.5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1.00390625" style="0" customWidth="1"/>
    <col min="3" max="3" width="6.28125" style="0" customWidth="1"/>
    <col min="4" max="4" width="7.28125" style="0" customWidth="1"/>
    <col min="5" max="5" width="6.7109375" style="0" customWidth="1"/>
    <col min="6" max="6" width="6.57421875" style="0" customWidth="1"/>
    <col min="7" max="7" width="6.28125" style="0" customWidth="1"/>
    <col min="8" max="8" width="7.00390625" style="0" customWidth="1"/>
    <col min="9" max="9" width="7.140625" style="0" customWidth="1"/>
    <col min="10" max="10" width="6.7109375" style="0" customWidth="1"/>
    <col min="11" max="11" width="7.28125" style="0" customWidth="1"/>
    <col min="12" max="12" width="7.140625" style="0" bestFit="1" customWidth="1"/>
    <col min="13" max="13" width="5.8515625" style="0" customWidth="1"/>
    <col min="14" max="15" width="7.00390625" style="0" customWidth="1"/>
    <col min="16" max="16" width="7.28125" style="0" customWidth="1"/>
    <col min="17" max="17" width="7.28125" style="11" customWidth="1"/>
    <col min="18" max="18" width="7.00390625" style="11" customWidth="1"/>
    <col min="19" max="19" width="7.421875" style="11" customWidth="1"/>
    <col min="20" max="20" width="6.140625" style="11" customWidth="1"/>
    <col min="21" max="21" width="7.7109375" style="11" customWidth="1"/>
    <col min="22" max="16384" width="9.140625" style="11" customWidth="1"/>
  </cols>
  <sheetData>
    <row r="1" spans="1:21" ht="10.5" customHeight="1">
      <c r="A1" s="1557" t="s">
        <v>802</v>
      </c>
      <c r="B1" s="1557"/>
      <c r="C1" s="1557"/>
      <c r="D1" s="1557"/>
      <c r="E1" s="1557"/>
      <c r="F1" s="1557"/>
      <c r="G1" s="1557"/>
      <c r="H1" s="1557"/>
      <c r="I1" s="1557"/>
      <c r="J1" s="1557"/>
      <c r="K1" s="1557"/>
      <c r="L1" s="1557"/>
      <c r="M1" s="1557"/>
      <c r="N1" s="1557"/>
      <c r="O1" s="1557"/>
      <c r="P1" s="1557"/>
      <c r="Q1" s="1557"/>
      <c r="R1" s="48"/>
      <c r="S1" s="48"/>
      <c r="T1" s="48"/>
      <c r="U1" s="48"/>
    </row>
    <row r="2" spans="1:21" ht="21.75" customHeight="1">
      <c r="A2" s="1557"/>
      <c r="B2" s="1557"/>
      <c r="C2" s="1557"/>
      <c r="D2" s="1557"/>
      <c r="E2" s="1557"/>
      <c r="F2" s="1557"/>
      <c r="G2" s="1557"/>
      <c r="H2" s="1557"/>
      <c r="I2" s="1557"/>
      <c r="J2" s="1557"/>
      <c r="K2" s="1557"/>
      <c r="L2" s="1557"/>
      <c r="M2" s="1557"/>
      <c r="N2" s="1557"/>
      <c r="O2" s="1557"/>
      <c r="P2" s="1557"/>
      <c r="Q2" s="1557"/>
      <c r="R2" s="48"/>
      <c r="S2" s="48"/>
      <c r="T2" s="48"/>
      <c r="U2" s="48"/>
    </row>
    <row r="3" spans="1:21" ht="12" customHeight="1">
      <c r="A3" s="943"/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  <c r="U3" s="943"/>
    </row>
    <row r="4" spans="1:17" ht="12.75">
      <c r="A4" s="1779" t="s">
        <v>14</v>
      </c>
      <c r="B4" s="1781" t="s">
        <v>15</v>
      </c>
      <c r="C4" s="1783" t="s">
        <v>606</v>
      </c>
      <c r="D4" s="1783"/>
      <c r="E4" s="1783"/>
      <c r="F4" s="1783"/>
      <c r="G4" s="1783"/>
      <c r="H4" s="1783" t="s">
        <v>607</v>
      </c>
      <c r="I4" s="1783"/>
      <c r="J4" s="1783"/>
      <c r="K4" s="1783"/>
      <c r="L4" s="1783"/>
      <c r="M4" s="1783" t="s">
        <v>712</v>
      </c>
      <c r="N4" s="1783"/>
      <c r="O4" s="1783"/>
      <c r="P4" s="1783"/>
      <c r="Q4" s="1783"/>
    </row>
    <row r="5" spans="1:17" ht="33" customHeight="1">
      <c r="A5" s="1780"/>
      <c r="B5" s="1782"/>
      <c r="C5" s="920" t="s">
        <v>42</v>
      </c>
      <c r="D5" s="921" t="s">
        <v>331</v>
      </c>
      <c r="E5" s="922" t="s">
        <v>155</v>
      </c>
      <c r="F5" s="922" t="s">
        <v>332</v>
      </c>
      <c r="G5" s="922" t="s">
        <v>156</v>
      </c>
      <c r="H5" s="920" t="s">
        <v>42</v>
      </c>
      <c r="I5" s="923" t="s">
        <v>331</v>
      </c>
      <c r="J5" s="922" t="s">
        <v>155</v>
      </c>
      <c r="K5" s="922" t="s">
        <v>332</v>
      </c>
      <c r="L5" s="922" t="s">
        <v>156</v>
      </c>
      <c r="M5" s="920" t="s">
        <v>42</v>
      </c>
      <c r="N5" s="924" t="s">
        <v>331</v>
      </c>
      <c r="O5" s="924" t="s">
        <v>155</v>
      </c>
      <c r="P5" s="924" t="s">
        <v>332</v>
      </c>
      <c r="Q5" s="924" t="s">
        <v>156</v>
      </c>
    </row>
    <row r="6" spans="1:17" ht="15">
      <c r="A6" s="1">
        <v>1</v>
      </c>
      <c r="B6" s="925" t="s">
        <v>19</v>
      </c>
      <c r="C6" s="6">
        <v>19800</v>
      </c>
      <c r="D6" s="700">
        <v>19800</v>
      </c>
      <c r="E6" s="6">
        <v>8717</v>
      </c>
      <c r="F6" s="6">
        <v>4363</v>
      </c>
      <c r="G6" s="6">
        <v>6790</v>
      </c>
      <c r="H6" s="6">
        <v>22500</v>
      </c>
      <c r="I6" s="326">
        <v>28760</v>
      </c>
      <c r="J6" s="6">
        <v>9954</v>
      </c>
      <c r="K6" s="6">
        <v>4627</v>
      </c>
      <c r="L6" s="6">
        <v>17967</v>
      </c>
      <c r="M6" s="68">
        <v>72000</v>
      </c>
      <c r="N6" s="326">
        <v>71999</v>
      </c>
      <c r="O6" s="6">
        <v>58708</v>
      </c>
      <c r="P6" s="6">
        <v>97</v>
      </c>
      <c r="Q6" s="6">
        <v>44473</v>
      </c>
    </row>
    <row r="7" spans="1:17" ht="14.25" customHeight="1">
      <c r="A7" s="1">
        <v>2</v>
      </c>
      <c r="B7" s="925" t="s">
        <v>20</v>
      </c>
      <c r="C7" s="77">
        <v>2800</v>
      </c>
      <c r="D7" s="700">
        <v>2800</v>
      </c>
      <c r="E7" s="6">
        <v>2075</v>
      </c>
      <c r="F7" s="6">
        <v>285</v>
      </c>
      <c r="G7" s="77">
        <v>440</v>
      </c>
      <c r="H7" s="77">
        <v>4000</v>
      </c>
      <c r="I7" s="326">
        <v>5070</v>
      </c>
      <c r="J7" s="6">
        <v>2812</v>
      </c>
      <c r="K7" s="6">
        <v>513</v>
      </c>
      <c r="L7" s="6">
        <v>3525</v>
      </c>
      <c r="M7" s="68">
        <v>10000</v>
      </c>
      <c r="N7" s="326">
        <v>10000</v>
      </c>
      <c r="O7" s="6">
        <v>8485</v>
      </c>
      <c r="P7" s="6">
        <v>2</v>
      </c>
      <c r="Q7" s="6">
        <v>4145</v>
      </c>
    </row>
    <row r="8" spans="1:17" ht="14.25" customHeight="1">
      <c r="A8" s="1">
        <v>3</v>
      </c>
      <c r="B8" s="925" t="s">
        <v>21</v>
      </c>
      <c r="C8" s="6">
        <v>1800</v>
      </c>
      <c r="D8" s="700">
        <v>1800</v>
      </c>
      <c r="E8" s="6">
        <v>1394</v>
      </c>
      <c r="F8" s="6">
        <v>179</v>
      </c>
      <c r="G8" s="6">
        <v>297</v>
      </c>
      <c r="H8" s="6">
        <v>1500</v>
      </c>
      <c r="I8" s="326">
        <v>2080</v>
      </c>
      <c r="J8" s="6">
        <v>1085</v>
      </c>
      <c r="K8" s="6">
        <v>187</v>
      </c>
      <c r="L8" s="6">
        <v>1072</v>
      </c>
      <c r="M8" s="68">
        <v>5500</v>
      </c>
      <c r="N8" s="326">
        <v>5500</v>
      </c>
      <c r="O8" s="6">
        <v>4895</v>
      </c>
      <c r="P8" s="6">
        <v>5</v>
      </c>
      <c r="Q8" s="6">
        <v>1603</v>
      </c>
    </row>
    <row r="9" spans="1:17" ht="15.75" customHeight="1">
      <c r="A9" s="1">
        <v>4</v>
      </c>
      <c r="B9" s="925" t="s">
        <v>23</v>
      </c>
      <c r="C9" s="6">
        <v>1600</v>
      </c>
      <c r="D9" s="700">
        <v>1600</v>
      </c>
      <c r="E9" s="214">
        <v>1138</v>
      </c>
      <c r="F9" s="214">
        <v>192</v>
      </c>
      <c r="G9" s="214">
        <v>220</v>
      </c>
      <c r="H9" s="6">
        <v>2100</v>
      </c>
      <c r="I9" s="326">
        <v>2730</v>
      </c>
      <c r="J9" s="214">
        <v>1707</v>
      </c>
      <c r="K9" s="214">
        <v>493</v>
      </c>
      <c r="L9" s="214">
        <v>1450</v>
      </c>
      <c r="M9" s="68">
        <v>5200</v>
      </c>
      <c r="N9" s="326">
        <v>5200</v>
      </c>
      <c r="O9" s="214">
        <v>4507</v>
      </c>
      <c r="P9" s="214">
        <v>3</v>
      </c>
      <c r="Q9" s="214">
        <v>2689</v>
      </c>
    </row>
    <row r="10" spans="1:17" ht="15" customHeight="1">
      <c r="A10" s="1">
        <v>5</v>
      </c>
      <c r="B10" s="925" t="s">
        <v>22</v>
      </c>
      <c r="C10" s="6">
        <v>1900</v>
      </c>
      <c r="D10" s="700">
        <v>1900</v>
      </c>
      <c r="E10" s="214">
        <v>1298</v>
      </c>
      <c r="F10" s="214">
        <v>402</v>
      </c>
      <c r="G10" s="214">
        <v>420</v>
      </c>
      <c r="H10" s="6">
        <v>2400</v>
      </c>
      <c r="I10" s="326">
        <v>3070</v>
      </c>
      <c r="J10" s="214">
        <v>1292</v>
      </c>
      <c r="K10" s="214">
        <v>288</v>
      </c>
      <c r="L10" s="214">
        <v>2110</v>
      </c>
      <c r="M10" s="68">
        <v>6600</v>
      </c>
      <c r="N10" s="326">
        <v>6600</v>
      </c>
      <c r="O10" s="214">
        <v>5739</v>
      </c>
      <c r="P10" s="214">
        <v>10</v>
      </c>
      <c r="Q10" s="214">
        <v>2643</v>
      </c>
    </row>
    <row r="11" spans="1:17" ht="15">
      <c r="A11" s="1">
        <v>6</v>
      </c>
      <c r="B11" s="925" t="s">
        <v>24</v>
      </c>
      <c r="C11" s="6">
        <v>3300</v>
      </c>
      <c r="D11" s="89">
        <v>3300</v>
      </c>
      <c r="E11" s="6">
        <v>2466</v>
      </c>
      <c r="F11" s="6">
        <v>314</v>
      </c>
      <c r="G11" s="6">
        <v>380</v>
      </c>
      <c r="H11" s="6">
        <v>3700</v>
      </c>
      <c r="I11" s="926">
        <v>4970</v>
      </c>
      <c r="J11" s="6">
        <v>2266</v>
      </c>
      <c r="K11" s="6">
        <v>288</v>
      </c>
      <c r="L11" s="6">
        <v>3580</v>
      </c>
      <c r="M11" s="68">
        <v>10000</v>
      </c>
      <c r="N11" s="326">
        <v>10000</v>
      </c>
      <c r="O11" s="6">
        <v>9162</v>
      </c>
      <c r="P11" s="6">
        <v>0</v>
      </c>
      <c r="Q11" s="6">
        <v>2698</v>
      </c>
    </row>
    <row r="12" spans="1:17" ht="15">
      <c r="A12" s="1">
        <v>7</v>
      </c>
      <c r="B12" s="925" t="s">
        <v>25</v>
      </c>
      <c r="C12" s="6">
        <v>2000</v>
      </c>
      <c r="D12" s="89">
        <v>2000</v>
      </c>
      <c r="E12" s="6">
        <v>1325</v>
      </c>
      <c r="F12" s="6">
        <v>125</v>
      </c>
      <c r="G12" s="6">
        <v>641</v>
      </c>
      <c r="H12" s="23">
        <v>2400</v>
      </c>
      <c r="I12" s="926">
        <v>3200</v>
      </c>
      <c r="J12" s="6">
        <v>2083</v>
      </c>
      <c r="K12" s="6">
        <v>150</v>
      </c>
      <c r="L12" s="6">
        <v>1407</v>
      </c>
      <c r="M12" s="895">
        <v>5700</v>
      </c>
      <c r="N12" s="326">
        <v>5700</v>
      </c>
      <c r="O12" s="6">
        <v>4996</v>
      </c>
      <c r="P12" s="6">
        <v>3</v>
      </c>
      <c r="Q12" s="6">
        <v>2025</v>
      </c>
    </row>
    <row r="13" spans="1:17" ht="15">
      <c r="A13" s="1">
        <v>8</v>
      </c>
      <c r="B13" s="925" t="s">
        <v>27</v>
      </c>
      <c r="C13" s="897">
        <v>800</v>
      </c>
      <c r="D13" s="89">
        <v>800</v>
      </c>
      <c r="E13" s="76">
        <v>629</v>
      </c>
      <c r="F13" s="76">
        <v>101</v>
      </c>
      <c r="G13" s="76">
        <v>100</v>
      </c>
      <c r="H13" s="898">
        <v>1000</v>
      </c>
      <c r="I13" s="926">
        <v>1290</v>
      </c>
      <c r="J13" s="76">
        <v>880</v>
      </c>
      <c r="K13" s="76">
        <v>70</v>
      </c>
      <c r="L13" s="76">
        <v>450</v>
      </c>
      <c r="M13" s="895">
        <v>2300</v>
      </c>
      <c r="N13" s="326">
        <v>2300</v>
      </c>
      <c r="O13" s="76">
        <v>2112</v>
      </c>
      <c r="P13" s="76">
        <v>0</v>
      </c>
      <c r="Q13" s="76">
        <v>1277</v>
      </c>
    </row>
    <row r="14" spans="1:17" ht="15">
      <c r="A14" s="1">
        <v>9</v>
      </c>
      <c r="B14" s="925" t="s">
        <v>26</v>
      </c>
      <c r="C14" s="6">
        <v>1100</v>
      </c>
      <c r="D14" s="89">
        <v>1100</v>
      </c>
      <c r="E14" s="76">
        <v>841</v>
      </c>
      <c r="F14" s="76">
        <v>139</v>
      </c>
      <c r="G14" s="76">
        <v>100</v>
      </c>
      <c r="H14" s="23">
        <v>1200</v>
      </c>
      <c r="I14" s="926">
        <v>1590</v>
      </c>
      <c r="J14" s="76">
        <v>959</v>
      </c>
      <c r="K14" s="76">
        <v>131</v>
      </c>
      <c r="L14" s="76">
        <v>660</v>
      </c>
      <c r="M14" s="895">
        <v>3400</v>
      </c>
      <c r="N14" s="326">
        <v>3400</v>
      </c>
      <c r="O14" s="76">
        <v>2720</v>
      </c>
      <c r="P14" s="76">
        <v>8</v>
      </c>
      <c r="Q14" s="76">
        <v>2134</v>
      </c>
    </row>
    <row r="15" spans="1:17" ht="15">
      <c r="A15" s="1">
        <v>10</v>
      </c>
      <c r="B15" s="925" t="s">
        <v>28</v>
      </c>
      <c r="C15" s="6">
        <v>2900</v>
      </c>
      <c r="D15" s="89">
        <v>2900</v>
      </c>
      <c r="E15" s="6">
        <v>2346</v>
      </c>
      <c r="F15" s="6">
        <v>529</v>
      </c>
      <c r="G15" s="6">
        <v>380</v>
      </c>
      <c r="H15" s="23">
        <v>3500</v>
      </c>
      <c r="I15" s="926">
        <v>4670</v>
      </c>
      <c r="J15" s="6">
        <v>2335</v>
      </c>
      <c r="K15" s="6">
        <v>1173</v>
      </c>
      <c r="L15" s="6">
        <v>1940</v>
      </c>
      <c r="M15" s="895">
        <v>9000</v>
      </c>
      <c r="N15" s="326">
        <v>9000</v>
      </c>
      <c r="O15" s="6">
        <v>8161</v>
      </c>
      <c r="P15" s="6">
        <v>0</v>
      </c>
      <c r="Q15" s="6">
        <v>2687</v>
      </c>
    </row>
    <row r="16" spans="1:17" ht="15">
      <c r="A16" s="1">
        <v>11</v>
      </c>
      <c r="B16" s="925" t="s">
        <v>29</v>
      </c>
      <c r="C16" s="6">
        <v>2200</v>
      </c>
      <c r="D16" s="700">
        <v>2200</v>
      </c>
      <c r="E16" s="6">
        <v>1822</v>
      </c>
      <c r="F16" s="6">
        <v>150</v>
      </c>
      <c r="G16" s="6">
        <v>490</v>
      </c>
      <c r="H16" s="23">
        <v>2500</v>
      </c>
      <c r="I16" s="926">
        <v>3080</v>
      </c>
      <c r="J16" s="6">
        <v>1022</v>
      </c>
      <c r="K16" s="6">
        <v>417</v>
      </c>
      <c r="L16" s="6">
        <v>1641</v>
      </c>
      <c r="M16" s="895">
        <v>7000</v>
      </c>
      <c r="N16" s="326">
        <v>7000</v>
      </c>
      <c r="O16" s="6">
        <v>6231</v>
      </c>
      <c r="P16" s="6">
        <v>51</v>
      </c>
      <c r="Q16" s="6">
        <v>1655</v>
      </c>
    </row>
    <row r="17" spans="1:17" ht="15">
      <c r="A17" s="1">
        <v>12</v>
      </c>
      <c r="B17" s="927" t="s">
        <v>625</v>
      </c>
      <c r="C17" s="6">
        <v>1800</v>
      </c>
      <c r="D17" s="700">
        <v>1800</v>
      </c>
      <c r="E17" s="6">
        <v>1254</v>
      </c>
      <c r="F17" s="6">
        <v>276</v>
      </c>
      <c r="G17" s="6">
        <v>270</v>
      </c>
      <c r="H17" s="6">
        <v>2400</v>
      </c>
      <c r="I17" s="326">
        <v>3060</v>
      </c>
      <c r="J17" s="6">
        <v>1824</v>
      </c>
      <c r="K17" s="6">
        <v>596</v>
      </c>
      <c r="L17" s="6">
        <v>1750</v>
      </c>
      <c r="M17" s="68">
        <v>5000</v>
      </c>
      <c r="N17" s="326">
        <v>5000</v>
      </c>
      <c r="O17" s="6">
        <v>4716</v>
      </c>
      <c r="P17" s="6">
        <v>9</v>
      </c>
      <c r="Q17" s="6">
        <v>1307</v>
      </c>
    </row>
    <row r="18" spans="1:17" s="215" customFormat="1" ht="14.25" customHeight="1">
      <c r="A18" s="1">
        <v>13</v>
      </c>
      <c r="B18" s="925" t="s">
        <v>546</v>
      </c>
      <c r="C18" s="6">
        <v>2400</v>
      </c>
      <c r="D18" s="700">
        <v>2400</v>
      </c>
      <c r="E18" s="6">
        <v>420</v>
      </c>
      <c r="F18" s="6"/>
      <c r="G18" s="6">
        <v>190</v>
      </c>
      <c r="H18" s="6">
        <v>2700</v>
      </c>
      <c r="I18" s="326">
        <v>3350</v>
      </c>
      <c r="J18" s="6">
        <v>200</v>
      </c>
      <c r="K18" s="6"/>
      <c r="L18" s="6">
        <v>2220</v>
      </c>
      <c r="M18" s="68">
        <v>7400</v>
      </c>
      <c r="N18" s="326">
        <v>7400</v>
      </c>
      <c r="O18" s="6">
        <v>6344</v>
      </c>
      <c r="P18" s="6"/>
      <c r="Q18" s="6">
        <v>7374</v>
      </c>
    </row>
    <row r="19" spans="1:17" ht="15">
      <c r="A19" s="1">
        <v>14</v>
      </c>
      <c r="B19" s="925" t="s">
        <v>31</v>
      </c>
      <c r="C19" s="6">
        <v>2300</v>
      </c>
      <c r="D19" s="700">
        <v>2300</v>
      </c>
      <c r="E19" s="6">
        <v>1447</v>
      </c>
      <c r="F19" s="6">
        <v>272</v>
      </c>
      <c r="G19" s="6">
        <v>658</v>
      </c>
      <c r="H19" s="6">
        <v>3100</v>
      </c>
      <c r="I19" s="326">
        <v>3900</v>
      </c>
      <c r="J19" s="6">
        <v>2216</v>
      </c>
      <c r="K19" s="6">
        <v>443</v>
      </c>
      <c r="L19" s="6">
        <v>2515</v>
      </c>
      <c r="M19" s="68">
        <v>7400</v>
      </c>
      <c r="N19" s="326">
        <v>7400</v>
      </c>
      <c r="O19" s="6">
        <v>5740</v>
      </c>
      <c r="P19" s="6">
        <v>5</v>
      </c>
      <c r="Q19" s="6">
        <v>4732</v>
      </c>
    </row>
    <row r="20" spans="1:17" s="215" customFormat="1" ht="15">
      <c r="A20" s="1">
        <v>15</v>
      </c>
      <c r="B20" s="925" t="s">
        <v>32</v>
      </c>
      <c r="C20" s="6">
        <v>4100</v>
      </c>
      <c r="D20" s="700">
        <v>4100</v>
      </c>
      <c r="E20" s="23">
        <v>2422</v>
      </c>
      <c r="F20" s="23">
        <v>339</v>
      </c>
      <c r="G20" s="23">
        <v>1309</v>
      </c>
      <c r="H20" s="6">
        <v>4500</v>
      </c>
      <c r="I20" s="326">
        <v>5920</v>
      </c>
      <c r="J20" s="23">
        <v>3932</v>
      </c>
      <c r="K20" s="23">
        <v>267</v>
      </c>
      <c r="L20" s="23">
        <v>2325</v>
      </c>
      <c r="M20" s="68">
        <v>13000</v>
      </c>
      <c r="N20" s="326">
        <v>13000</v>
      </c>
      <c r="O20" s="23">
        <v>11539</v>
      </c>
      <c r="P20" s="23">
        <v>0</v>
      </c>
      <c r="Q20" s="23">
        <v>6002</v>
      </c>
    </row>
    <row r="21" spans="1:17" s="215" customFormat="1" ht="15">
      <c r="A21" s="1">
        <v>16</v>
      </c>
      <c r="B21" s="925" t="s">
        <v>33</v>
      </c>
      <c r="C21" s="6">
        <v>850</v>
      </c>
      <c r="D21" s="700">
        <v>850</v>
      </c>
      <c r="E21" s="23">
        <v>668</v>
      </c>
      <c r="F21" s="23">
        <v>77</v>
      </c>
      <c r="G21" s="23">
        <v>110</v>
      </c>
      <c r="H21" s="17">
        <v>1500</v>
      </c>
      <c r="I21" s="326">
        <v>1720</v>
      </c>
      <c r="J21" s="23">
        <v>636</v>
      </c>
      <c r="K21" s="23">
        <v>100</v>
      </c>
      <c r="L21" s="23">
        <v>960</v>
      </c>
      <c r="M21" s="928">
        <v>2300</v>
      </c>
      <c r="N21" s="326">
        <v>2300</v>
      </c>
      <c r="O21" s="23">
        <v>2519</v>
      </c>
      <c r="P21" s="23">
        <v>2</v>
      </c>
      <c r="Q21" s="23">
        <v>1229</v>
      </c>
    </row>
    <row r="22" spans="1:17" ht="15">
      <c r="A22" s="1">
        <v>17</v>
      </c>
      <c r="B22" s="925" t="s">
        <v>34</v>
      </c>
      <c r="C22" s="6">
        <v>850</v>
      </c>
      <c r="D22" s="700">
        <v>850</v>
      </c>
      <c r="E22" s="6">
        <v>554</v>
      </c>
      <c r="F22" s="6">
        <v>81</v>
      </c>
      <c r="G22" s="6">
        <v>220</v>
      </c>
      <c r="H22" s="17">
        <v>1100</v>
      </c>
      <c r="I22" s="326">
        <v>1350</v>
      </c>
      <c r="J22" s="6">
        <v>926</v>
      </c>
      <c r="K22" s="6">
        <v>324</v>
      </c>
      <c r="L22" s="6">
        <v>600</v>
      </c>
      <c r="M22" s="928">
        <v>2500</v>
      </c>
      <c r="N22" s="326">
        <v>2500</v>
      </c>
      <c r="O22" s="6">
        <v>2142</v>
      </c>
      <c r="P22" s="6">
        <v>2</v>
      </c>
      <c r="Q22" s="6">
        <v>1308</v>
      </c>
    </row>
    <row r="23" spans="1:17" ht="14.25" customHeight="1">
      <c r="A23" s="1">
        <v>18</v>
      </c>
      <c r="B23" s="925" t="s">
        <v>35</v>
      </c>
      <c r="C23" s="6">
        <v>1900</v>
      </c>
      <c r="D23" s="700">
        <v>1900</v>
      </c>
      <c r="E23" s="189">
        <v>1513</v>
      </c>
      <c r="F23" s="189">
        <v>278</v>
      </c>
      <c r="G23" s="189">
        <v>140</v>
      </c>
      <c r="H23" s="17">
        <v>2800</v>
      </c>
      <c r="I23" s="326">
        <v>3620</v>
      </c>
      <c r="J23" s="189">
        <v>2269</v>
      </c>
      <c r="K23" s="189">
        <v>432</v>
      </c>
      <c r="L23" s="189">
        <v>890</v>
      </c>
      <c r="M23" s="928">
        <v>6800</v>
      </c>
      <c r="N23" s="326">
        <v>6800</v>
      </c>
      <c r="O23" s="189">
        <v>5979</v>
      </c>
      <c r="P23" s="324">
        <v>113</v>
      </c>
      <c r="Q23" s="324">
        <v>3712</v>
      </c>
    </row>
    <row r="24" spans="1:17" ht="12.75" customHeight="1">
      <c r="A24" s="1">
        <v>19</v>
      </c>
      <c r="B24" s="925" t="s">
        <v>36</v>
      </c>
      <c r="C24" s="77">
        <v>2500</v>
      </c>
      <c r="D24" s="700">
        <v>2500</v>
      </c>
      <c r="E24" s="53">
        <v>1953</v>
      </c>
      <c r="F24" s="53">
        <v>357</v>
      </c>
      <c r="G24" s="620">
        <v>460</v>
      </c>
      <c r="H24" s="71">
        <v>3400</v>
      </c>
      <c r="I24" s="326">
        <v>4460</v>
      </c>
      <c r="J24" s="53">
        <v>2313</v>
      </c>
      <c r="K24" s="620">
        <v>387</v>
      </c>
      <c r="L24" s="620">
        <v>3350</v>
      </c>
      <c r="M24" s="928">
        <v>7000</v>
      </c>
      <c r="N24" s="326">
        <v>7000</v>
      </c>
      <c r="O24" s="53">
        <v>6339</v>
      </c>
      <c r="P24" s="620">
        <v>15</v>
      </c>
      <c r="Q24" s="620">
        <v>1953</v>
      </c>
    </row>
    <row r="25" spans="1:17" ht="13.5" customHeight="1">
      <c r="A25" s="1">
        <v>20</v>
      </c>
      <c r="B25" s="925" t="s">
        <v>149</v>
      </c>
      <c r="C25" s="6">
        <v>2100</v>
      </c>
      <c r="D25" s="700">
        <v>2100</v>
      </c>
      <c r="E25" s="6">
        <v>1436</v>
      </c>
      <c r="F25" s="6">
        <v>284</v>
      </c>
      <c r="G25" s="6">
        <v>520</v>
      </c>
      <c r="H25" s="739">
        <v>2400</v>
      </c>
      <c r="I25" s="326">
        <v>3170</v>
      </c>
      <c r="J25" s="6">
        <v>1049</v>
      </c>
      <c r="K25" s="6">
        <v>581</v>
      </c>
      <c r="L25" s="6">
        <v>1570</v>
      </c>
      <c r="M25" s="929">
        <v>7500</v>
      </c>
      <c r="N25" s="326">
        <v>7500</v>
      </c>
      <c r="O25" s="6">
        <v>5707</v>
      </c>
      <c r="P25" s="6">
        <v>0</v>
      </c>
      <c r="Q25" s="6">
        <v>4614</v>
      </c>
    </row>
    <row r="26" spans="1:17" ht="14.25" customHeight="1">
      <c r="A26" s="1">
        <v>21</v>
      </c>
      <c r="B26" s="925" t="s">
        <v>150</v>
      </c>
      <c r="C26" s="70">
        <v>2100</v>
      </c>
      <c r="D26" s="700">
        <v>2100</v>
      </c>
      <c r="E26" s="17">
        <v>1311</v>
      </c>
      <c r="F26" s="17">
        <v>319</v>
      </c>
      <c r="G26" s="17">
        <v>470</v>
      </c>
      <c r="H26" s="71">
        <v>2200</v>
      </c>
      <c r="I26" s="892">
        <v>2900</v>
      </c>
      <c r="J26" s="930">
        <v>1045</v>
      </c>
      <c r="K26" s="930">
        <v>465</v>
      </c>
      <c r="L26" s="930">
        <v>1830</v>
      </c>
      <c r="M26" s="928">
        <v>6000</v>
      </c>
      <c r="N26" s="892">
        <v>6000</v>
      </c>
      <c r="O26" s="6">
        <v>5408</v>
      </c>
      <c r="P26" s="6">
        <v>3</v>
      </c>
      <c r="Q26" s="6">
        <v>2164</v>
      </c>
    </row>
    <row r="27" spans="1:17" ht="12.75" customHeight="1">
      <c r="A27" s="1">
        <v>22</v>
      </c>
      <c r="B27" s="925" t="s">
        <v>151</v>
      </c>
      <c r="C27" s="6">
        <v>1300</v>
      </c>
      <c r="D27" s="700">
        <v>1300</v>
      </c>
      <c r="E27" s="17">
        <v>1169</v>
      </c>
      <c r="F27" s="17">
        <v>221</v>
      </c>
      <c r="G27" s="17">
        <v>140</v>
      </c>
      <c r="H27" s="17">
        <v>2000</v>
      </c>
      <c r="I27" s="892">
        <v>2670</v>
      </c>
      <c r="J27" s="17">
        <v>1248</v>
      </c>
      <c r="K27" s="17">
        <v>502</v>
      </c>
      <c r="L27" s="17">
        <v>1430</v>
      </c>
      <c r="M27" s="928">
        <v>4000</v>
      </c>
      <c r="N27" s="892">
        <v>4000</v>
      </c>
      <c r="O27" s="6">
        <v>3801</v>
      </c>
      <c r="P27" s="6">
        <v>3</v>
      </c>
      <c r="Q27" s="6">
        <v>1246</v>
      </c>
    </row>
    <row r="28" spans="1:17" ht="14.25" customHeight="1">
      <c r="A28" s="1">
        <v>23</v>
      </c>
      <c r="B28" s="925" t="s">
        <v>152</v>
      </c>
      <c r="C28" s="6">
        <v>3200</v>
      </c>
      <c r="D28" s="700">
        <v>3200</v>
      </c>
      <c r="E28" s="17">
        <v>2299</v>
      </c>
      <c r="F28" s="17">
        <v>601</v>
      </c>
      <c r="G28" s="17">
        <v>300</v>
      </c>
      <c r="H28" s="17">
        <v>4000</v>
      </c>
      <c r="I28" s="892">
        <v>5120</v>
      </c>
      <c r="J28" s="17">
        <v>2894</v>
      </c>
      <c r="K28" s="17">
        <v>796</v>
      </c>
      <c r="L28" s="17">
        <v>2950</v>
      </c>
      <c r="M28" s="928">
        <v>10000</v>
      </c>
      <c r="N28" s="892">
        <v>10000</v>
      </c>
      <c r="O28" s="6">
        <v>8671</v>
      </c>
      <c r="P28" s="6">
        <v>2</v>
      </c>
      <c r="Q28" s="6">
        <v>4481</v>
      </c>
    </row>
    <row r="29" spans="1:17" ht="14.25" customHeight="1">
      <c r="A29" s="1">
        <v>24</v>
      </c>
      <c r="B29" s="925" t="s">
        <v>153</v>
      </c>
      <c r="C29" s="6">
        <v>1700</v>
      </c>
      <c r="D29" s="700">
        <v>1700</v>
      </c>
      <c r="E29" s="71">
        <v>1158</v>
      </c>
      <c r="F29" s="71">
        <v>153</v>
      </c>
      <c r="G29" s="71">
        <v>295</v>
      </c>
      <c r="H29" s="17">
        <v>2400</v>
      </c>
      <c r="I29" s="892">
        <v>3070</v>
      </c>
      <c r="J29" s="71">
        <v>1626</v>
      </c>
      <c r="K29" s="71">
        <v>227</v>
      </c>
      <c r="L29" s="71">
        <v>2089</v>
      </c>
      <c r="M29" s="928">
        <v>5000</v>
      </c>
      <c r="N29" s="892">
        <v>5000</v>
      </c>
      <c r="O29" s="71">
        <v>4389</v>
      </c>
      <c r="P29" s="71">
        <v>7</v>
      </c>
      <c r="Q29" s="71">
        <v>3140</v>
      </c>
    </row>
    <row r="30" spans="1:21" ht="13.5" customHeight="1">
      <c r="A30" s="1">
        <v>25</v>
      </c>
      <c r="B30" s="925" t="s">
        <v>154</v>
      </c>
      <c r="C30" s="6">
        <v>7800</v>
      </c>
      <c r="D30" s="700">
        <v>7800</v>
      </c>
      <c r="E30" s="931">
        <v>4354</v>
      </c>
      <c r="F30" s="932">
        <v>1323</v>
      </c>
      <c r="G30" s="931">
        <v>2320</v>
      </c>
      <c r="H30" s="17">
        <v>8500</v>
      </c>
      <c r="I30" s="892">
        <v>10830</v>
      </c>
      <c r="J30" s="931">
        <v>6218</v>
      </c>
      <c r="K30" s="932">
        <v>1278</v>
      </c>
      <c r="L30" s="931">
        <v>5030</v>
      </c>
      <c r="M30" s="928">
        <v>25000</v>
      </c>
      <c r="N30" s="892">
        <v>25000</v>
      </c>
      <c r="O30" s="161">
        <v>22989</v>
      </c>
      <c r="P30" s="161">
        <v>13</v>
      </c>
      <c r="Q30" s="161">
        <v>6753</v>
      </c>
      <c r="S30" s="933"/>
      <c r="T30" s="933"/>
      <c r="U30" s="933"/>
    </row>
    <row r="31" spans="1:18" ht="13.5" customHeight="1">
      <c r="A31" s="1">
        <v>26</v>
      </c>
      <c r="B31" s="934" t="s">
        <v>37</v>
      </c>
      <c r="C31" s="6">
        <v>3400</v>
      </c>
      <c r="D31" s="700">
        <v>3400</v>
      </c>
      <c r="E31" s="6">
        <v>2129</v>
      </c>
      <c r="F31" s="6">
        <v>751</v>
      </c>
      <c r="G31" s="6">
        <v>740</v>
      </c>
      <c r="H31" s="17">
        <v>3700</v>
      </c>
      <c r="I31" s="892">
        <v>4930</v>
      </c>
      <c r="J31" s="6">
        <v>2568</v>
      </c>
      <c r="K31" s="6">
        <v>390</v>
      </c>
      <c r="L31" s="6">
        <v>1580</v>
      </c>
      <c r="M31" s="928">
        <v>10000</v>
      </c>
      <c r="N31" s="892">
        <v>10000</v>
      </c>
      <c r="O31" s="6">
        <v>9417</v>
      </c>
      <c r="P31" s="6">
        <v>4</v>
      </c>
      <c r="Q31" s="6">
        <v>3115</v>
      </c>
      <c r="R31" s="935"/>
    </row>
    <row r="32" spans="1:17" ht="14.25">
      <c r="A32" s="1776" t="s">
        <v>1</v>
      </c>
      <c r="B32" s="1776"/>
      <c r="C32" s="112">
        <f aca="true" t="shared" si="0" ref="C32:Q32">SUM(C6:C24)</f>
        <v>56900</v>
      </c>
      <c r="D32" s="298">
        <f t="shared" si="0"/>
        <v>56900</v>
      </c>
      <c r="E32" s="112">
        <f t="shared" si="0"/>
        <v>34282</v>
      </c>
      <c r="F32" s="112">
        <f t="shared" si="0"/>
        <v>8459</v>
      </c>
      <c r="G32" s="936">
        <f t="shared" si="0"/>
        <v>13615</v>
      </c>
      <c r="H32" s="937">
        <f t="shared" si="0"/>
        <v>68300</v>
      </c>
      <c r="I32" s="298">
        <f t="shared" si="0"/>
        <v>87890</v>
      </c>
      <c r="J32" s="112">
        <f t="shared" si="0"/>
        <v>40711</v>
      </c>
      <c r="K32" s="112">
        <f t="shared" si="0"/>
        <v>10886</v>
      </c>
      <c r="L32" s="936">
        <f t="shared" si="0"/>
        <v>50412</v>
      </c>
      <c r="M32" s="937">
        <f t="shared" si="0"/>
        <v>188100</v>
      </c>
      <c r="N32" s="298">
        <f t="shared" si="0"/>
        <v>188099</v>
      </c>
      <c r="O32" s="112">
        <f t="shared" si="0"/>
        <v>161034</v>
      </c>
      <c r="P32" s="112">
        <f t="shared" si="0"/>
        <v>325</v>
      </c>
      <c r="Q32" s="112">
        <f t="shared" si="0"/>
        <v>95646</v>
      </c>
    </row>
    <row r="33" spans="1:17" ht="12" customHeight="1">
      <c r="A33" s="1776" t="s">
        <v>2</v>
      </c>
      <c r="B33" s="1776"/>
      <c r="C33" s="936">
        <f aca="true" t="shared" si="1" ref="C33:I33">SUM(C25:C31)</f>
        <v>21600</v>
      </c>
      <c r="D33" s="298">
        <f t="shared" si="1"/>
        <v>21600</v>
      </c>
      <c r="E33" s="112">
        <f t="shared" si="1"/>
        <v>13856</v>
      </c>
      <c r="F33" s="112">
        <f t="shared" si="1"/>
        <v>3652</v>
      </c>
      <c r="G33" s="936">
        <f t="shared" si="1"/>
        <v>4785</v>
      </c>
      <c r="H33" s="937">
        <f t="shared" si="1"/>
        <v>25200</v>
      </c>
      <c r="I33" s="298">
        <f t="shared" si="1"/>
        <v>32690</v>
      </c>
      <c r="J33" s="112">
        <f aca="true" t="shared" si="2" ref="J33:Q33">SUM(J25:J31)</f>
        <v>16648</v>
      </c>
      <c r="K33" s="112">
        <f t="shared" si="2"/>
        <v>4239</v>
      </c>
      <c r="L33" s="936">
        <f t="shared" si="2"/>
        <v>16479</v>
      </c>
      <c r="M33" s="937">
        <f t="shared" si="2"/>
        <v>67500</v>
      </c>
      <c r="N33" s="298">
        <f t="shared" si="2"/>
        <v>67500</v>
      </c>
      <c r="O33" s="112">
        <f t="shared" si="2"/>
        <v>60382</v>
      </c>
      <c r="P33" s="112">
        <f t="shared" si="2"/>
        <v>32</v>
      </c>
      <c r="Q33" s="112">
        <f t="shared" si="2"/>
        <v>25513</v>
      </c>
    </row>
    <row r="34" spans="1:17" ht="11.25" customHeight="1">
      <c r="A34" s="1777" t="s">
        <v>626</v>
      </c>
      <c r="B34" s="1777"/>
      <c r="C34" s="737">
        <v>1500</v>
      </c>
      <c r="D34" s="826">
        <v>1500</v>
      </c>
      <c r="E34" s="6">
        <v>1015</v>
      </c>
      <c r="F34" s="6">
        <v>205</v>
      </c>
      <c r="G34" s="6">
        <v>260</v>
      </c>
      <c r="H34" s="938">
        <v>1500</v>
      </c>
      <c r="I34" s="892">
        <v>2020</v>
      </c>
      <c r="J34" s="6">
        <v>727</v>
      </c>
      <c r="K34" s="6">
        <v>193</v>
      </c>
      <c r="L34" s="6">
        <v>400</v>
      </c>
      <c r="M34" s="939">
        <v>4400</v>
      </c>
      <c r="N34" s="892">
        <v>4400</v>
      </c>
      <c r="O34" s="6">
        <v>3404</v>
      </c>
      <c r="P34" s="6">
        <v>31</v>
      </c>
      <c r="Q34" s="6">
        <v>2995</v>
      </c>
    </row>
    <row r="35" spans="1:17" ht="14.25">
      <c r="A35" s="1778" t="s">
        <v>0</v>
      </c>
      <c r="B35" s="1778"/>
      <c r="C35" s="936">
        <f aca="true" t="shared" si="3" ref="C35:Q35">+C32+C33+C34</f>
        <v>80000</v>
      </c>
      <c r="D35" s="298">
        <f t="shared" si="3"/>
        <v>80000</v>
      </c>
      <c r="E35" s="169">
        <f>+E32+E33+E34</f>
        <v>49153</v>
      </c>
      <c r="F35" s="169">
        <f t="shared" si="3"/>
        <v>12316</v>
      </c>
      <c r="G35" s="940">
        <f>+G32+G33+G34</f>
        <v>18660</v>
      </c>
      <c r="H35" s="916">
        <f>+H33+H32+H34</f>
        <v>95000</v>
      </c>
      <c r="I35" s="941">
        <f t="shared" si="3"/>
        <v>122600</v>
      </c>
      <c r="J35" s="169">
        <f t="shared" si="3"/>
        <v>58086</v>
      </c>
      <c r="K35" s="169">
        <f t="shared" si="3"/>
        <v>15318</v>
      </c>
      <c r="L35" s="940">
        <f t="shared" si="3"/>
        <v>67291</v>
      </c>
      <c r="M35" s="942">
        <f>+M33+M32+M34</f>
        <v>260000</v>
      </c>
      <c r="N35" s="298">
        <f t="shared" si="3"/>
        <v>259999</v>
      </c>
      <c r="O35" s="112">
        <f t="shared" si="3"/>
        <v>224820</v>
      </c>
      <c r="P35" s="112">
        <f t="shared" si="3"/>
        <v>388</v>
      </c>
      <c r="Q35" s="112">
        <f t="shared" si="3"/>
        <v>124154</v>
      </c>
    </row>
    <row r="36" spans="1:14" ht="12.75">
      <c r="A36" s="16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300"/>
    </row>
    <row r="37" spans="1:13" ht="12.75" customHeight="1">
      <c r="A37" s="16"/>
      <c r="D37" s="299"/>
      <c r="E37" s="299"/>
      <c r="F37" s="299"/>
      <c r="G37" s="299"/>
      <c r="H37" s="299"/>
      <c r="I37" s="299"/>
      <c r="J37" s="299"/>
      <c r="K37" s="299"/>
      <c r="L37" s="299"/>
      <c r="M37" s="299"/>
    </row>
  </sheetData>
  <sheetProtection/>
  <mergeCells count="10">
    <mergeCell ref="A32:B32"/>
    <mergeCell ref="A33:B33"/>
    <mergeCell ref="A34:B34"/>
    <mergeCell ref="A35:B35"/>
    <mergeCell ref="A1:Q2"/>
    <mergeCell ref="A4:A5"/>
    <mergeCell ref="B4:B5"/>
    <mergeCell ref="C4:G4"/>
    <mergeCell ref="H4:L4"/>
    <mergeCell ref="M4:Q4"/>
  </mergeCells>
  <printOptions/>
  <pageMargins left="0.75" right="0.75" top="0.75" bottom="0.75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T25" sqref="T25"/>
    </sheetView>
  </sheetViews>
  <sheetFormatPr defaultColWidth="9.140625" defaultRowHeight="12.75"/>
  <cols>
    <col min="1" max="1" width="4.7109375" style="132" customWidth="1"/>
    <col min="2" max="2" width="21.421875" style="11" customWidth="1"/>
    <col min="3" max="3" width="7.57421875" style="11" customWidth="1"/>
    <col min="4" max="4" width="7.00390625" style="11" customWidth="1"/>
    <col min="5" max="5" width="7.421875" style="11" customWidth="1"/>
    <col min="6" max="6" width="5.57421875" style="11" customWidth="1"/>
    <col min="7" max="8" width="6.8515625" style="11" customWidth="1"/>
    <col min="9" max="9" width="7.28125" style="11" customWidth="1"/>
    <col min="10" max="10" width="7.7109375" style="11" customWidth="1"/>
    <col min="11" max="11" width="6.8515625" style="11" customWidth="1"/>
    <col min="12" max="12" width="6.7109375" style="11" customWidth="1"/>
    <col min="13" max="13" width="6.421875" style="11" customWidth="1"/>
    <col min="14" max="14" width="6.8515625" style="11" customWidth="1"/>
    <col min="15" max="15" width="7.00390625" style="11" customWidth="1"/>
    <col min="16" max="16384" width="9.140625" style="11" customWidth="1"/>
  </cols>
  <sheetData>
    <row r="1" spans="1:16" ht="19.5" customHeight="1">
      <c r="A1" s="1557" t="s">
        <v>766</v>
      </c>
      <c r="B1" s="1557"/>
      <c r="C1" s="1557"/>
      <c r="D1" s="1557"/>
      <c r="E1" s="1557"/>
      <c r="F1" s="1557"/>
      <c r="G1" s="1557"/>
      <c r="H1" s="1557"/>
      <c r="I1" s="1557"/>
      <c r="J1" s="1557"/>
      <c r="K1" s="1557"/>
      <c r="L1" s="1557"/>
      <c r="M1" s="1557"/>
      <c r="N1" s="1557"/>
      <c r="O1" s="1557"/>
      <c r="P1" s="1557"/>
    </row>
    <row r="2" spans="1:16" ht="12" customHeight="1">
      <c r="A2" s="1557"/>
      <c r="B2" s="1557"/>
      <c r="C2" s="1557"/>
      <c r="D2" s="1557"/>
      <c r="E2" s="1557"/>
      <c r="F2" s="1557"/>
      <c r="G2" s="1557"/>
      <c r="H2" s="1557"/>
      <c r="I2" s="1557"/>
      <c r="J2" s="1557"/>
      <c r="K2" s="1557"/>
      <c r="L2" s="1557"/>
      <c r="M2" s="1557"/>
      <c r="N2" s="1557"/>
      <c r="O2" s="1557"/>
      <c r="P2" s="1557"/>
    </row>
    <row r="3" spans="1:16" ht="12" customHeight="1">
      <c r="A3" s="1557"/>
      <c r="B3" s="1557"/>
      <c r="C3" s="1557"/>
      <c r="D3" s="1557"/>
      <c r="E3" s="1557"/>
      <c r="F3" s="1557"/>
      <c r="G3" s="1557"/>
      <c r="H3" s="1557"/>
      <c r="I3" s="1557"/>
      <c r="J3" s="1557"/>
      <c r="K3" s="1557"/>
      <c r="L3" s="1557"/>
      <c r="M3" s="1557"/>
      <c r="N3" s="1557"/>
      <c r="O3" s="1557"/>
      <c r="P3" s="1557"/>
    </row>
    <row r="4" spans="1:11" ht="6" customHeight="1">
      <c r="A4" s="1784"/>
      <c r="B4" s="1784"/>
      <c r="C4" s="1784"/>
      <c r="D4" s="1784"/>
      <c r="E4" s="1784"/>
      <c r="F4" s="1784"/>
      <c r="G4" s="1784"/>
      <c r="H4" s="1784"/>
      <c r="I4" s="1784"/>
      <c r="J4" s="1784"/>
      <c r="K4" s="1784"/>
    </row>
    <row r="5" spans="1:16" ht="12.75">
      <c r="A5" s="1779" t="s">
        <v>14</v>
      </c>
      <c r="B5" s="1781" t="s">
        <v>15</v>
      </c>
      <c r="C5" s="1783" t="s">
        <v>627</v>
      </c>
      <c r="D5" s="1783"/>
      <c r="E5" s="1781"/>
      <c r="F5" s="1781"/>
      <c r="G5" s="1781"/>
      <c r="H5" s="1783" t="s">
        <v>807</v>
      </c>
      <c r="I5" s="1783"/>
      <c r="J5" s="1783"/>
      <c r="K5" s="1783"/>
      <c r="L5" s="1783"/>
      <c r="M5" s="1655" t="s">
        <v>792</v>
      </c>
      <c r="N5" s="1642"/>
      <c r="O5" s="1642"/>
      <c r="P5" s="1556"/>
    </row>
    <row r="6" spans="1:16" ht="13.5" customHeight="1">
      <c r="A6" s="1779"/>
      <c r="B6" s="1779"/>
      <c r="C6" s="5" t="s">
        <v>42</v>
      </c>
      <c r="D6" s="58" t="s">
        <v>331</v>
      </c>
      <c r="E6" s="1" t="s">
        <v>155</v>
      </c>
      <c r="F6" s="1" t="s">
        <v>332</v>
      </c>
      <c r="G6" s="1" t="s">
        <v>156</v>
      </c>
      <c r="H6" s="1" t="s">
        <v>42</v>
      </c>
      <c r="I6" s="58" t="s">
        <v>331</v>
      </c>
      <c r="J6" s="1" t="s">
        <v>155</v>
      </c>
      <c r="K6" s="1" t="s">
        <v>332</v>
      </c>
      <c r="L6" s="1" t="s">
        <v>156</v>
      </c>
      <c r="M6" s="1" t="s">
        <v>42</v>
      </c>
      <c r="N6" s="1" t="s">
        <v>331</v>
      </c>
      <c r="O6" s="1" t="s">
        <v>155</v>
      </c>
      <c r="P6" s="1" t="s">
        <v>156</v>
      </c>
    </row>
    <row r="7" spans="1:16" ht="15">
      <c r="A7" s="1">
        <v>1</v>
      </c>
      <c r="B7" s="292" t="s">
        <v>19</v>
      </c>
      <c r="C7" s="6">
        <v>38000</v>
      </c>
      <c r="D7" s="944">
        <v>28500</v>
      </c>
      <c r="E7" s="23">
        <v>28876</v>
      </c>
      <c r="F7" s="23">
        <v>218</v>
      </c>
      <c r="G7" s="23">
        <v>32652</v>
      </c>
      <c r="H7" s="68">
        <v>44400</v>
      </c>
      <c r="I7" s="892">
        <v>44400</v>
      </c>
      <c r="J7" s="23">
        <v>58397</v>
      </c>
      <c r="K7" s="23">
        <v>98</v>
      </c>
      <c r="L7" s="23">
        <v>9386</v>
      </c>
      <c r="M7" s="6"/>
      <c r="N7" s="317">
        <v>6400</v>
      </c>
      <c r="O7" s="6"/>
      <c r="P7" s="317">
        <v>6400</v>
      </c>
    </row>
    <row r="8" spans="1:16" ht="15">
      <c r="A8" s="1">
        <v>2</v>
      </c>
      <c r="B8" s="292" t="s">
        <v>20</v>
      </c>
      <c r="C8" s="77">
        <v>5200</v>
      </c>
      <c r="D8" s="944">
        <v>3900</v>
      </c>
      <c r="E8" s="23">
        <v>4447</v>
      </c>
      <c r="F8" s="23">
        <v>4</v>
      </c>
      <c r="G8" s="23">
        <v>4526</v>
      </c>
      <c r="H8" s="895">
        <v>7660</v>
      </c>
      <c r="I8" s="892">
        <v>7660</v>
      </c>
      <c r="J8" s="23">
        <v>6582</v>
      </c>
      <c r="K8" s="23">
        <v>28</v>
      </c>
      <c r="L8" s="23">
        <v>7033</v>
      </c>
      <c r="M8" s="6"/>
      <c r="N8" s="317">
        <v>900</v>
      </c>
      <c r="O8" s="6"/>
      <c r="P8" s="317">
        <v>900</v>
      </c>
    </row>
    <row r="9" spans="1:16" ht="15">
      <c r="A9" s="1">
        <v>3</v>
      </c>
      <c r="B9" s="894" t="s">
        <v>21</v>
      </c>
      <c r="C9" s="6">
        <v>1730</v>
      </c>
      <c r="D9" s="944">
        <v>1730</v>
      </c>
      <c r="E9" s="945">
        <v>2494</v>
      </c>
      <c r="F9" s="945">
        <v>9</v>
      </c>
      <c r="G9" s="946">
        <v>1053</v>
      </c>
      <c r="H9" s="895">
        <v>4160</v>
      </c>
      <c r="I9" s="892">
        <v>4160</v>
      </c>
      <c r="J9" s="947">
        <v>3731</v>
      </c>
      <c r="K9" s="76">
        <v>12</v>
      </c>
      <c r="L9" s="23">
        <v>2807</v>
      </c>
      <c r="M9" s="6"/>
      <c r="N9" s="317">
        <v>480</v>
      </c>
      <c r="O9" s="6"/>
      <c r="P9" s="317">
        <v>480</v>
      </c>
    </row>
    <row r="10" spans="1:16" ht="15">
      <c r="A10" s="1">
        <v>4</v>
      </c>
      <c r="B10" s="292" t="s">
        <v>23</v>
      </c>
      <c r="C10" s="6">
        <v>2800</v>
      </c>
      <c r="D10" s="944">
        <v>2800</v>
      </c>
      <c r="E10" s="218">
        <v>2145</v>
      </c>
      <c r="F10" s="218">
        <v>2</v>
      </c>
      <c r="G10" s="218">
        <v>3140</v>
      </c>
      <c r="H10" s="928">
        <v>3970</v>
      </c>
      <c r="I10" s="892">
        <v>3970</v>
      </c>
      <c r="J10" s="218">
        <v>2938</v>
      </c>
      <c r="K10" s="218">
        <v>15</v>
      </c>
      <c r="L10" s="218">
        <v>2554</v>
      </c>
      <c r="M10" s="6"/>
      <c r="N10" s="317">
        <v>450</v>
      </c>
      <c r="O10" s="6"/>
      <c r="P10" s="317">
        <v>450</v>
      </c>
    </row>
    <row r="11" spans="1:16" ht="15">
      <c r="A11" s="1">
        <v>5</v>
      </c>
      <c r="B11" s="292" t="s">
        <v>22</v>
      </c>
      <c r="C11" s="6">
        <v>3300</v>
      </c>
      <c r="D11" s="944">
        <v>2500</v>
      </c>
      <c r="E11" s="214">
        <v>2834</v>
      </c>
      <c r="F11" s="214">
        <v>10</v>
      </c>
      <c r="G11" s="214">
        <v>2750</v>
      </c>
      <c r="H11" s="928">
        <v>3680</v>
      </c>
      <c r="I11" s="892">
        <v>3680</v>
      </c>
      <c r="J11" s="214">
        <v>4449</v>
      </c>
      <c r="K11" s="214">
        <v>4</v>
      </c>
      <c r="L11" s="214">
        <v>638</v>
      </c>
      <c r="M11" s="6"/>
      <c r="N11" s="317">
        <v>600</v>
      </c>
      <c r="O11" s="6"/>
      <c r="P11" s="317">
        <v>600</v>
      </c>
    </row>
    <row r="12" spans="1:16" ht="15">
      <c r="A12" s="1">
        <v>6</v>
      </c>
      <c r="B12" s="294" t="s">
        <v>24</v>
      </c>
      <c r="C12" s="6">
        <v>5310</v>
      </c>
      <c r="D12" s="944">
        <v>3990</v>
      </c>
      <c r="E12" s="6">
        <v>4854</v>
      </c>
      <c r="F12" s="6">
        <v>0</v>
      </c>
      <c r="G12" s="6">
        <v>4104</v>
      </c>
      <c r="H12" s="928">
        <v>6300</v>
      </c>
      <c r="I12" s="892">
        <v>6300</v>
      </c>
      <c r="J12" s="6">
        <v>4777</v>
      </c>
      <c r="K12" s="6">
        <v>0</v>
      </c>
      <c r="L12" s="6">
        <v>1286</v>
      </c>
      <c r="M12" s="6"/>
      <c r="N12" s="317">
        <v>1000</v>
      </c>
      <c r="O12" s="6"/>
      <c r="P12" s="317">
        <v>1000</v>
      </c>
    </row>
    <row r="13" spans="1:16" ht="15">
      <c r="A13" s="1">
        <v>7</v>
      </c>
      <c r="B13" s="292" t="s">
        <v>25</v>
      </c>
      <c r="C13" s="6">
        <v>3190</v>
      </c>
      <c r="D13" s="944">
        <v>2390</v>
      </c>
      <c r="E13" s="6">
        <v>2684</v>
      </c>
      <c r="F13" s="6">
        <v>15</v>
      </c>
      <c r="G13" s="6">
        <v>3507</v>
      </c>
      <c r="H13" s="928">
        <v>3570</v>
      </c>
      <c r="I13" s="326">
        <v>3570</v>
      </c>
      <c r="J13" s="6">
        <v>3919</v>
      </c>
      <c r="K13" s="6">
        <v>5</v>
      </c>
      <c r="L13" s="6">
        <v>1287</v>
      </c>
      <c r="M13" s="6"/>
      <c r="N13" s="317">
        <v>500</v>
      </c>
      <c r="O13" s="6"/>
      <c r="P13" s="317">
        <v>500</v>
      </c>
    </row>
    <row r="14" spans="1:16" ht="15">
      <c r="A14" s="1">
        <v>8</v>
      </c>
      <c r="B14" s="292" t="s">
        <v>27</v>
      </c>
      <c r="C14" s="6">
        <v>1270</v>
      </c>
      <c r="D14" s="944">
        <v>950</v>
      </c>
      <c r="E14" s="76">
        <v>1192</v>
      </c>
      <c r="F14" s="76">
        <v>269</v>
      </c>
      <c r="G14" s="76">
        <v>1004</v>
      </c>
      <c r="H14" s="928">
        <v>1380</v>
      </c>
      <c r="I14" s="326">
        <v>1380</v>
      </c>
      <c r="J14" s="76">
        <v>1529</v>
      </c>
      <c r="K14" s="76">
        <v>1</v>
      </c>
      <c r="L14" s="76">
        <v>429</v>
      </c>
      <c r="M14" s="6"/>
      <c r="N14" s="317">
        <v>180</v>
      </c>
      <c r="O14" s="6"/>
      <c r="P14" s="317">
        <v>180</v>
      </c>
    </row>
    <row r="15" spans="1:16" ht="15">
      <c r="A15" s="1">
        <v>9</v>
      </c>
      <c r="B15" s="292" t="s">
        <v>26</v>
      </c>
      <c r="C15" s="6">
        <v>1780</v>
      </c>
      <c r="D15" s="944">
        <v>1330</v>
      </c>
      <c r="E15" s="76">
        <v>1404</v>
      </c>
      <c r="F15" s="76">
        <v>1</v>
      </c>
      <c r="G15" s="76">
        <v>1398</v>
      </c>
      <c r="H15" s="928">
        <v>2010</v>
      </c>
      <c r="I15" s="326">
        <v>2010</v>
      </c>
      <c r="J15" s="76">
        <v>2236</v>
      </c>
      <c r="K15" s="76">
        <v>0</v>
      </c>
      <c r="L15" s="76">
        <v>1000</v>
      </c>
      <c r="M15" s="6"/>
      <c r="N15" s="317">
        <v>310</v>
      </c>
      <c r="O15" s="6"/>
      <c r="P15" s="317">
        <v>310</v>
      </c>
    </row>
    <row r="16" spans="1:16" ht="15">
      <c r="A16" s="1">
        <v>10</v>
      </c>
      <c r="B16" s="292" t="s">
        <v>28</v>
      </c>
      <c r="C16" s="6">
        <v>4910</v>
      </c>
      <c r="D16" s="944">
        <v>3680</v>
      </c>
      <c r="E16" s="6">
        <v>4308</v>
      </c>
      <c r="F16" s="6">
        <v>1</v>
      </c>
      <c r="G16" s="6">
        <v>4342</v>
      </c>
      <c r="H16" s="928">
        <v>5850</v>
      </c>
      <c r="I16" s="326">
        <v>5850</v>
      </c>
      <c r="J16" s="6">
        <v>6094</v>
      </c>
      <c r="K16" s="6">
        <v>6</v>
      </c>
      <c r="L16" s="6">
        <v>2190</v>
      </c>
      <c r="M16" s="6"/>
      <c r="N16" s="317">
        <v>980</v>
      </c>
      <c r="O16" s="6"/>
      <c r="P16" s="317">
        <v>980</v>
      </c>
    </row>
    <row r="17" spans="1:16" ht="15">
      <c r="A17" s="1">
        <v>11</v>
      </c>
      <c r="B17" s="292" t="s">
        <v>29</v>
      </c>
      <c r="C17" s="6">
        <v>3710</v>
      </c>
      <c r="D17" s="944">
        <v>2790</v>
      </c>
      <c r="E17" s="6">
        <v>3144</v>
      </c>
      <c r="F17" s="6">
        <v>61</v>
      </c>
      <c r="G17" s="6">
        <v>2408</v>
      </c>
      <c r="H17" s="928">
        <v>4380</v>
      </c>
      <c r="I17" s="892">
        <v>4380</v>
      </c>
      <c r="J17" s="6">
        <v>4580</v>
      </c>
      <c r="K17" s="6">
        <v>21</v>
      </c>
      <c r="L17" s="6">
        <v>842</v>
      </c>
      <c r="M17" s="6"/>
      <c r="N17" s="317">
        <v>650</v>
      </c>
      <c r="O17" s="6"/>
      <c r="P17" s="317">
        <v>650</v>
      </c>
    </row>
    <row r="18" spans="1:16" ht="15">
      <c r="A18" s="1">
        <v>12</v>
      </c>
      <c r="B18" s="295" t="s">
        <v>625</v>
      </c>
      <c r="C18" s="6">
        <v>2850</v>
      </c>
      <c r="D18" s="944">
        <v>2140</v>
      </c>
      <c r="E18" s="53">
        <v>2540</v>
      </c>
      <c r="F18" s="53">
        <v>0</v>
      </c>
      <c r="G18" s="53">
        <v>2717</v>
      </c>
      <c r="H18" s="928">
        <v>3110</v>
      </c>
      <c r="I18" s="892">
        <v>3110</v>
      </c>
      <c r="J18" s="53">
        <v>3660</v>
      </c>
      <c r="K18" s="53">
        <v>0</v>
      </c>
      <c r="L18" s="53">
        <v>648</v>
      </c>
      <c r="M18" s="6"/>
      <c r="N18" s="317">
        <v>550</v>
      </c>
      <c r="O18" s="6"/>
      <c r="P18" s="317">
        <v>550</v>
      </c>
    </row>
    <row r="19" spans="1:16" ht="15.75" customHeight="1">
      <c r="A19" s="1">
        <v>13</v>
      </c>
      <c r="B19" s="292" t="s">
        <v>546</v>
      </c>
      <c r="C19" s="6">
        <v>4110</v>
      </c>
      <c r="D19" s="944">
        <v>3090</v>
      </c>
      <c r="E19" s="6">
        <v>2718</v>
      </c>
      <c r="F19" s="6"/>
      <c r="G19" s="6">
        <v>4046</v>
      </c>
      <c r="H19" s="929">
        <v>5100</v>
      </c>
      <c r="I19" s="892">
        <v>5100</v>
      </c>
      <c r="J19" s="6">
        <v>3400</v>
      </c>
      <c r="K19" s="6"/>
      <c r="L19" s="6">
        <v>3937</v>
      </c>
      <c r="M19" s="6"/>
      <c r="N19" s="317">
        <v>500</v>
      </c>
      <c r="O19" s="6"/>
      <c r="P19" s="317">
        <v>500</v>
      </c>
    </row>
    <row r="20" spans="1:16" ht="15">
      <c r="A20" s="1">
        <v>14</v>
      </c>
      <c r="B20" s="292" t="s">
        <v>31</v>
      </c>
      <c r="C20" s="6">
        <v>3820</v>
      </c>
      <c r="D20" s="944">
        <v>2860</v>
      </c>
      <c r="E20" s="620">
        <v>2786</v>
      </c>
      <c r="F20" s="53">
        <v>12</v>
      </c>
      <c r="G20" s="620">
        <v>3962</v>
      </c>
      <c r="H20" s="928">
        <v>4290</v>
      </c>
      <c r="I20" s="892">
        <v>4290</v>
      </c>
      <c r="J20" s="620">
        <v>4496</v>
      </c>
      <c r="K20" s="620">
        <v>4</v>
      </c>
      <c r="L20" s="620">
        <v>1428</v>
      </c>
      <c r="M20" s="6"/>
      <c r="N20" s="317">
        <v>610</v>
      </c>
      <c r="O20" s="6"/>
      <c r="P20" s="317">
        <v>610</v>
      </c>
    </row>
    <row r="21" spans="1:16" s="215" customFormat="1" ht="12.75" customHeight="1">
      <c r="A21" s="1">
        <v>15</v>
      </c>
      <c r="B21" s="292" t="s">
        <v>32</v>
      </c>
      <c r="C21" s="6">
        <v>9820</v>
      </c>
      <c r="D21" s="944">
        <v>7360</v>
      </c>
      <c r="E21" s="23">
        <v>6030</v>
      </c>
      <c r="F21" s="23">
        <v>0</v>
      </c>
      <c r="G21" s="23">
        <v>14034</v>
      </c>
      <c r="H21" s="929">
        <v>10390</v>
      </c>
      <c r="I21" s="892">
        <v>10390</v>
      </c>
      <c r="J21" s="23">
        <v>9817</v>
      </c>
      <c r="K21" s="23">
        <v>18</v>
      </c>
      <c r="L21" s="23">
        <v>4616</v>
      </c>
      <c r="M21" s="6"/>
      <c r="N21" s="317">
        <v>1200</v>
      </c>
      <c r="O21" s="6"/>
      <c r="P21" s="317">
        <v>1200</v>
      </c>
    </row>
    <row r="22" spans="1:16" s="7" customFormat="1" ht="15">
      <c r="A22" s="1">
        <v>16</v>
      </c>
      <c r="B22" s="292" t="s">
        <v>33</v>
      </c>
      <c r="C22" s="6">
        <v>1510</v>
      </c>
      <c r="D22" s="944">
        <v>1130</v>
      </c>
      <c r="E22" s="147">
        <v>1422</v>
      </c>
      <c r="F22" s="147">
        <v>2</v>
      </c>
      <c r="G22" s="147">
        <v>1096</v>
      </c>
      <c r="H22" s="928">
        <v>1770</v>
      </c>
      <c r="I22" s="892">
        <v>1770</v>
      </c>
      <c r="J22" s="147">
        <v>1968</v>
      </c>
      <c r="K22" s="147">
        <v>0</v>
      </c>
      <c r="L22" s="147">
        <v>947</v>
      </c>
      <c r="M22" s="2"/>
      <c r="N22" s="317">
        <v>300</v>
      </c>
      <c r="O22" s="2"/>
      <c r="P22" s="317">
        <v>300</v>
      </c>
    </row>
    <row r="23" spans="1:16" ht="15">
      <c r="A23" s="1">
        <v>17</v>
      </c>
      <c r="B23" s="292" t="s">
        <v>34</v>
      </c>
      <c r="C23" s="6">
        <v>1300</v>
      </c>
      <c r="D23" s="944">
        <v>980</v>
      </c>
      <c r="E23" s="6">
        <v>971</v>
      </c>
      <c r="F23" s="6">
        <v>136</v>
      </c>
      <c r="G23" s="6">
        <v>2002</v>
      </c>
      <c r="H23" s="929">
        <v>1480</v>
      </c>
      <c r="I23" s="892">
        <v>1480</v>
      </c>
      <c r="J23" s="23">
        <v>1550</v>
      </c>
      <c r="K23" s="23">
        <v>4</v>
      </c>
      <c r="L23" s="23">
        <v>369</v>
      </c>
      <c r="M23" s="6"/>
      <c r="N23" s="317">
        <v>240</v>
      </c>
      <c r="O23" s="6"/>
      <c r="P23" s="317">
        <v>240</v>
      </c>
    </row>
    <row r="24" spans="1:16" ht="15">
      <c r="A24" s="1">
        <v>18</v>
      </c>
      <c r="B24" s="292" t="s">
        <v>35</v>
      </c>
      <c r="C24" s="6">
        <v>3570</v>
      </c>
      <c r="D24" s="944">
        <v>2670</v>
      </c>
      <c r="E24" s="6">
        <v>3050</v>
      </c>
      <c r="F24" s="6">
        <v>62</v>
      </c>
      <c r="G24" s="6">
        <v>3809</v>
      </c>
      <c r="H24" s="928">
        <v>6330</v>
      </c>
      <c r="I24" s="892">
        <v>6330</v>
      </c>
      <c r="J24" s="23">
        <v>4286</v>
      </c>
      <c r="K24" s="23">
        <v>446</v>
      </c>
      <c r="L24" s="23">
        <v>6543</v>
      </c>
      <c r="M24" s="6"/>
      <c r="N24" s="317">
        <v>600</v>
      </c>
      <c r="O24" s="6"/>
      <c r="P24" s="317">
        <v>600</v>
      </c>
    </row>
    <row r="25" spans="1:16" ht="13.5" customHeight="1">
      <c r="A25" s="1">
        <v>19</v>
      </c>
      <c r="B25" s="292" t="s">
        <v>36</v>
      </c>
      <c r="C25" s="77">
        <v>3950</v>
      </c>
      <c r="D25" s="944">
        <v>3950</v>
      </c>
      <c r="E25" s="53">
        <v>3307</v>
      </c>
      <c r="F25" s="53">
        <v>13</v>
      </c>
      <c r="G25" s="53">
        <v>4052</v>
      </c>
      <c r="H25" s="928">
        <v>4460</v>
      </c>
      <c r="I25" s="892">
        <v>4460</v>
      </c>
      <c r="J25" s="53">
        <v>5129</v>
      </c>
      <c r="K25" s="53">
        <v>5</v>
      </c>
      <c r="L25" s="53">
        <v>799</v>
      </c>
      <c r="M25" s="6"/>
      <c r="N25" s="317">
        <v>800</v>
      </c>
      <c r="O25" s="6"/>
      <c r="P25" s="317">
        <v>800</v>
      </c>
    </row>
    <row r="26" spans="1:16" ht="15.75" customHeight="1">
      <c r="A26" s="1">
        <v>20</v>
      </c>
      <c r="B26" s="292" t="s">
        <v>149</v>
      </c>
      <c r="C26" s="6">
        <v>1770</v>
      </c>
      <c r="D26" s="944">
        <v>1330</v>
      </c>
      <c r="E26" s="6">
        <v>2944</v>
      </c>
      <c r="F26" s="6">
        <v>0</v>
      </c>
      <c r="G26" s="6">
        <v>609</v>
      </c>
      <c r="H26" s="929">
        <v>4240</v>
      </c>
      <c r="I26" s="892">
        <v>4240</v>
      </c>
      <c r="J26" s="6">
        <v>4529</v>
      </c>
      <c r="K26" s="6">
        <v>0</v>
      </c>
      <c r="L26" s="6">
        <v>1028</v>
      </c>
      <c r="M26" s="6"/>
      <c r="N26" s="317">
        <v>600</v>
      </c>
      <c r="O26" s="6"/>
      <c r="P26" s="317">
        <v>600</v>
      </c>
    </row>
    <row r="27" spans="1:16" ht="12.75" customHeight="1">
      <c r="A27" s="1">
        <v>21</v>
      </c>
      <c r="B27" s="292" t="s">
        <v>150</v>
      </c>
      <c r="C27" s="318">
        <v>3320</v>
      </c>
      <c r="D27" s="944">
        <v>2520</v>
      </c>
      <c r="E27" s="70">
        <v>2916</v>
      </c>
      <c r="F27" s="70">
        <v>20</v>
      </c>
      <c r="G27" s="70">
        <v>2376</v>
      </c>
      <c r="H27" s="928">
        <v>4680</v>
      </c>
      <c r="I27" s="892">
        <v>4680</v>
      </c>
      <c r="J27" s="47">
        <v>4138</v>
      </c>
      <c r="K27" s="47">
        <v>2</v>
      </c>
      <c r="L27" s="47">
        <v>3362</v>
      </c>
      <c r="M27" s="6"/>
      <c r="N27" s="317">
        <v>600</v>
      </c>
      <c r="O27" s="6"/>
      <c r="P27" s="317">
        <v>600</v>
      </c>
    </row>
    <row r="28" spans="1:16" ht="15">
      <c r="A28" s="1">
        <v>22</v>
      </c>
      <c r="B28" s="292" t="s">
        <v>151</v>
      </c>
      <c r="C28" s="6">
        <v>2270</v>
      </c>
      <c r="D28" s="944">
        <v>1710</v>
      </c>
      <c r="E28" s="23">
        <v>2101</v>
      </c>
      <c r="F28" s="23">
        <v>4</v>
      </c>
      <c r="G28" s="23">
        <v>1940</v>
      </c>
      <c r="H28" s="928">
        <v>3890</v>
      </c>
      <c r="I28" s="892">
        <v>3890</v>
      </c>
      <c r="J28" s="6">
        <v>3249</v>
      </c>
      <c r="K28" s="6">
        <v>9</v>
      </c>
      <c r="L28" s="6">
        <v>3112</v>
      </c>
      <c r="M28" s="6"/>
      <c r="N28" s="317">
        <v>400</v>
      </c>
      <c r="O28" s="6"/>
      <c r="P28" s="317">
        <v>400</v>
      </c>
    </row>
    <row r="29" spans="1:16" ht="15">
      <c r="A29" s="1">
        <v>23</v>
      </c>
      <c r="B29" s="292" t="s">
        <v>152</v>
      </c>
      <c r="C29" s="6">
        <v>5270</v>
      </c>
      <c r="D29" s="944">
        <v>3950</v>
      </c>
      <c r="E29" s="23">
        <v>4575</v>
      </c>
      <c r="F29" s="23">
        <v>13</v>
      </c>
      <c r="G29" s="23">
        <v>3726</v>
      </c>
      <c r="H29" s="928">
        <v>6060</v>
      </c>
      <c r="I29" s="892">
        <v>6060</v>
      </c>
      <c r="J29" s="6">
        <v>6565</v>
      </c>
      <c r="K29" s="6">
        <v>14</v>
      </c>
      <c r="L29" s="6">
        <v>1371</v>
      </c>
      <c r="M29" s="6"/>
      <c r="N29" s="317">
        <v>1000</v>
      </c>
      <c r="O29" s="6"/>
      <c r="P29" s="317">
        <v>1000</v>
      </c>
    </row>
    <row r="30" spans="1:16" ht="14.25" customHeight="1">
      <c r="A30" s="1">
        <v>24</v>
      </c>
      <c r="B30" s="292" t="s">
        <v>153</v>
      </c>
      <c r="C30" s="6">
        <v>2890</v>
      </c>
      <c r="D30" s="944">
        <v>2160</v>
      </c>
      <c r="E30" s="70">
        <v>2510</v>
      </c>
      <c r="F30" s="70">
        <v>18</v>
      </c>
      <c r="G30" s="70">
        <v>2936</v>
      </c>
      <c r="H30" s="928">
        <v>4170</v>
      </c>
      <c r="I30" s="892">
        <v>4170</v>
      </c>
      <c r="J30" s="71">
        <v>3195</v>
      </c>
      <c r="K30" s="71">
        <v>14</v>
      </c>
      <c r="L30" s="71">
        <v>5914</v>
      </c>
      <c r="M30" s="6"/>
      <c r="N30" s="317">
        <v>550</v>
      </c>
      <c r="O30" s="6"/>
      <c r="P30" s="317">
        <v>550</v>
      </c>
    </row>
    <row r="31" spans="1:16" ht="15">
      <c r="A31" s="1">
        <v>25</v>
      </c>
      <c r="B31" s="292" t="s">
        <v>154</v>
      </c>
      <c r="C31" s="6">
        <v>14200</v>
      </c>
      <c r="D31" s="944">
        <v>10650</v>
      </c>
      <c r="E31" s="948">
        <v>10654</v>
      </c>
      <c r="F31" s="948">
        <v>68</v>
      </c>
      <c r="G31" s="948">
        <v>17083</v>
      </c>
      <c r="H31" s="928">
        <v>22230</v>
      </c>
      <c r="I31" s="892">
        <v>22190</v>
      </c>
      <c r="J31" s="297">
        <v>21024</v>
      </c>
      <c r="K31" s="297">
        <v>35</v>
      </c>
      <c r="L31" s="297">
        <v>21873</v>
      </c>
      <c r="M31" s="6"/>
      <c r="N31" s="317">
        <v>2200</v>
      </c>
      <c r="O31" s="6"/>
      <c r="P31" s="317">
        <v>2200</v>
      </c>
    </row>
    <row r="32" spans="1:16" ht="12.75" customHeight="1">
      <c r="A32" s="5">
        <v>26</v>
      </c>
      <c r="B32" s="616" t="s">
        <v>37</v>
      </c>
      <c r="C32" s="53">
        <v>5660</v>
      </c>
      <c r="D32" s="944">
        <v>4250</v>
      </c>
      <c r="E32" s="53">
        <v>4693</v>
      </c>
      <c r="F32" s="53">
        <v>17</v>
      </c>
      <c r="G32" s="53">
        <v>2953</v>
      </c>
      <c r="H32" s="949">
        <v>7740</v>
      </c>
      <c r="I32" s="950">
        <v>7740</v>
      </c>
      <c r="J32" s="53">
        <v>6350</v>
      </c>
      <c r="K32" s="53">
        <v>322</v>
      </c>
      <c r="L32" s="53">
        <v>6288</v>
      </c>
      <c r="M32" s="6"/>
      <c r="N32" s="317">
        <v>1000</v>
      </c>
      <c r="O32" s="6"/>
      <c r="P32" s="317">
        <v>1000</v>
      </c>
    </row>
    <row r="33" spans="1:16" ht="14.25">
      <c r="A33" s="1776" t="s">
        <v>1</v>
      </c>
      <c r="B33" s="1776"/>
      <c r="C33" s="17">
        <f>SUM(C7:C25)</f>
        <v>102130</v>
      </c>
      <c r="D33" s="112">
        <f aca="true" t="shared" si="0" ref="D33:K33">SUM(D7:D25)</f>
        <v>78740</v>
      </c>
      <c r="E33" s="301">
        <f t="shared" si="0"/>
        <v>81206</v>
      </c>
      <c r="F33" s="301">
        <f t="shared" si="0"/>
        <v>815</v>
      </c>
      <c r="G33" s="301">
        <f t="shared" si="0"/>
        <v>96602</v>
      </c>
      <c r="H33" s="937">
        <f t="shared" si="0"/>
        <v>124290</v>
      </c>
      <c r="I33" s="325">
        <f t="shared" si="0"/>
        <v>124290</v>
      </c>
      <c r="J33" s="301">
        <f t="shared" si="0"/>
        <v>133538</v>
      </c>
      <c r="K33" s="301">
        <f t="shared" si="0"/>
        <v>667</v>
      </c>
      <c r="L33" s="301">
        <f>SUM(L7:L25)</f>
        <v>48739</v>
      </c>
      <c r="M33" s="301">
        <f>SUM(M7:M25)</f>
        <v>0</v>
      </c>
      <c r="N33" s="1408">
        <f>SUM(N7:N25)</f>
        <v>17250</v>
      </c>
      <c r="O33" s="301">
        <f>SUM(O7:O25)</f>
        <v>0</v>
      </c>
      <c r="P33" s="1408">
        <f>SUM(P7:P25)</f>
        <v>17250</v>
      </c>
    </row>
    <row r="34" spans="1:16" ht="12.75" customHeight="1">
      <c r="A34" s="1776" t="s">
        <v>2</v>
      </c>
      <c r="B34" s="1776"/>
      <c r="C34" s="17">
        <f>SUM(C26:C32)</f>
        <v>35380</v>
      </c>
      <c r="D34" s="112">
        <f aca="true" t="shared" si="1" ref="D34:L34">SUM(D26:D32)</f>
        <v>26570</v>
      </c>
      <c r="E34" s="301">
        <f t="shared" si="1"/>
        <v>30393</v>
      </c>
      <c r="F34" s="301">
        <f t="shared" si="1"/>
        <v>140</v>
      </c>
      <c r="G34" s="301">
        <f t="shared" si="1"/>
        <v>31623</v>
      </c>
      <c r="H34" s="937">
        <f t="shared" si="1"/>
        <v>53010</v>
      </c>
      <c r="I34" s="325">
        <f t="shared" si="1"/>
        <v>52970</v>
      </c>
      <c r="J34" s="301">
        <f t="shared" si="1"/>
        <v>49050</v>
      </c>
      <c r="K34" s="301">
        <f t="shared" si="1"/>
        <v>396</v>
      </c>
      <c r="L34" s="301">
        <f t="shared" si="1"/>
        <v>42948</v>
      </c>
      <c r="M34" s="301">
        <f>SUM(M26:M32)</f>
        <v>0</v>
      </c>
      <c r="N34" s="1408">
        <f>SUM(N26:N32)</f>
        <v>6350</v>
      </c>
      <c r="O34" s="301">
        <f>SUM(O26:O32)</f>
        <v>0</v>
      </c>
      <c r="P34" s="1408">
        <f>SUM(P26:P32)</f>
        <v>6350</v>
      </c>
    </row>
    <row r="35" spans="1:16" ht="14.25">
      <c r="A35" s="1776" t="s">
        <v>626</v>
      </c>
      <c r="B35" s="1776"/>
      <c r="C35" s="77">
        <v>2490</v>
      </c>
      <c r="D35" s="944">
        <v>2490</v>
      </c>
      <c r="E35" s="6">
        <v>1878</v>
      </c>
      <c r="F35" s="6">
        <v>20</v>
      </c>
      <c r="G35" s="6">
        <v>2994</v>
      </c>
      <c r="H35" s="951">
        <v>2700</v>
      </c>
      <c r="I35" s="326">
        <v>2700</v>
      </c>
      <c r="J35" s="6">
        <v>2869</v>
      </c>
      <c r="K35" s="6">
        <v>13</v>
      </c>
      <c r="L35" s="6">
        <v>1520</v>
      </c>
      <c r="M35" s="6"/>
      <c r="N35" s="317">
        <v>400</v>
      </c>
      <c r="O35" s="6"/>
      <c r="P35" s="317">
        <v>400</v>
      </c>
    </row>
    <row r="36" spans="1:16" ht="14.25">
      <c r="A36" s="1776" t="s">
        <v>0</v>
      </c>
      <c r="B36" s="1776"/>
      <c r="C36" s="1110">
        <f>SUM(C33:C35)</f>
        <v>140000</v>
      </c>
      <c r="D36" s="952">
        <f>+D33+D34+D35</f>
        <v>107800</v>
      </c>
      <c r="E36" s="909">
        <f>SUM(E33:E35)</f>
        <v>113477</v>
      </c>
      <c r="F36" s="112">
        <f aca="true" t="shared" si="2" ref="F36:O36">+F33+F34+F35</f>
        <v>975</v>
      </c>
      <c r="G36" s="112">
        <f t="shared" si="2"/>
        <v>131219</v>
      </c>
      <c r="H36" s="916">
        <f>+H34+H33+H35</f>
        <v>180000</v>
      </c>
      <c r="I36" s="112">
        <f t="shared" si="2"/>
        <v>179960</v>
      </c>
      <c r="J36" s="112">
        <f t="shared" si="2"/>
        <v>185457</v>
      </c>
      <c r="K36" s="112">
        <f t="shared" si="2"/>
        <v>1076</v>
      </c>
      <c r="L36" s="112">
        <f t="shared" si="2"/>
        <v>93207</v>
      </c>
      <c r="M36" s="112">
        <f t="shared" si="2"/>
        <v>0</v>
      </c>
      <c r="N36" s="966">
        <f>+N33+N34+N35</f>
        <v>24000</v>
      </c>
      <c r="O36" s="112">
        <f t="shared" si="2"/>
        <v>0</v>
      </c>
      <c r="P36" s="966">
        <f>+P33+P34+P35</f>
        <v>24000</v>
      </c>
    </row>
    <row r="37" ht="12.75">
      <c r="A37" s="16"/>
    </row>
    <row r="38" ht="12.75">
      <c r="A38" s="16"/>
    </row>
  </sheetData>
  <sheetProtection/>
  <mergeCells count="11">
    <mergeCell ref="A5:A6"/>
    <mergeCell ref="A1:P3"/>
    <mergeCell ref="B5:B6"/>
    <mergeCell ref="C5:G5"/>
    <mergeCell ref="H5:L5"/>
    <mergeCell ref="M5:P5"/>
    <mergeCell ref="A36:B36"/>
    <mergeCell ref="A34:B34"/>
    <mergeCell ref="A35:B35"/>
    <mergeCell ref="A33:B33"/>
    <mergeCell ref="A4:K4"/>
  </mergeCells>
  <printOptions horizontalCentered="1" verticalCentered="1"/>
  <pageMargins left="0.75" right="0.75" top="0.75" bottom="0.75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W20" sqref="W20"/>
    </sheetView>
  </sheetViews>
  <sheetFormatPr defaultColWidth="9.140625" defaultRowHeight="12.75"/>
  <cols>
    <col min="1" max="1" width="4.7109375" style="132" customWidth="1"/>
    <col min="2" max="2" width="20.7109375" style="11" customWidth="1"/>
    <col min="3" max="3" width="7.00390625" style="11" customWidth="1"/>
    <col min="4" max="4" width="7.28125" style="11" customWidth="1"/>
    <col min="5" max="6" width="6.8515625" style="11" customWidth="1"/>
    <col min="7" max="7" width="5.00390625" style="11" customWidth="1"/>
    <col min="8" max="8" width="6.140625" style="11" customWidth="1"/>
    <col min="9" max="9" width="6.8515625" style="11" customWidth="1"/>
    <col min="10" max="10" width="6.28125" style="11" customWidth="1"/>
    <col min="11" max="12" width="7.421875" style="11" customWidth="1"/>
    <col min="13" max="14" width="6.8515625" style="11" customWidth="1"/>
    <col min="15" max="15" width="7.140625" style="11" customWidth="1"/>
    <col min="16" max="16384" width="9.140625" style="11" customWidth="1"/>
  </cols>
  <sheetData>
    <row r="1" spans="1:15" ht="15" customHeight="1">
      <c r="A1" s="1785" t="s">
        <v>801</v>
      </c>
      <c r="B1" s="1785"/>
      <c r="C1" s="1785"/>
      <c r="D1" s="1785"/>
      <c r="E1" s="1785"/>
      <c r="F1" s="1785"/>
      <c r="G1" s="1785"/>
      <c r="H1" s="1785"/>
      <c r="I1" s="1785"/>
      <c r="J1" s="1785"/>
      <c r="K1" s="1785"/>
      <c r="L1" s="1785"/>
      <c r="M1" s="1785"/>
      <c r="N1" s="1785"/>
      <c r="O1" s="1785"/>
    </row>
    <row r="2" spans="1:15" ht="15" customHeight="1">
      <c r="A2" s="1786"/>
      <c r="B2" s="1786"/>
      <c r="C2" s="1786"/>
      <c r="D2" s="1786"/>
      <c r="E2" s="1786"/>
      <c r="F2" s="1786"/>
      <c r="G2" s="1786"/>
      <c r="H2" s="1786"/>
      <c r="I2" s="1786"/>
      <c r="J2" s="1786"/>
      <c r="K2" s="1786"/>
      <c r="L2" s="1786"/>
      <c r="M2" s="1786"/>
      <c r="N2" s="1786"/>
      <c r="O2" s="1786"/>
    </row>
    <row r="3" spans="1:15" ht="12.75">
      <c r="A3" s="1780" t="s">
        <v>14</v>
      </c>
      <c r="B3" s="1790" t="s">
        <v>15</v>
      </c>
      <c r="C3" s="1781" t="s">
        <v>806</v>
      </c>
      <c r="D3" s="1781"/>
      <c r="E3" s="1781"/>
      <c r="F3" s="1781"/>
      <c r="G3" s="1781" t="s">
        <v>334</v>
      </c>
      <c r="H3" s="1781"/>
      <c r="I3" s="1781"/>
      <c r="J3" s="1781"/>
      <c r="K3" s="1781" t="s">
        <v>628</v>
      </c>
      <c r="L3" s="1781"/>
      <c r="M3" s="1781"/>
      <c r="N3" s="1781"/>
      <c r="O3" s="1781"/>
    </row>
    <row r="4" spans="1:15" ht="26.25" customHeight="1">
      <c r="A4" s="1789"/>
      <c r="B4" s="1791"/>
      <c r="C4" s="919" t="s">
        <v>42</v>
      </c>
      <c r="D4" s="953" t="s">
        <v>331</v>
      </c>
      <c r="E4" s="919" t="s">
        <v>155</v>
      </c>
      <c r="F4" s="919" t="s">
        <v>156</v>
      </c>
      <c r="G4" s="953" t="s">
        <v>42</v>
      </c>
      <c r="H4" s="919" t="s">
        <v>331</v>
      </c>
      <c r="I4" s="919" t="s">
        <v>155</v>
      </c>
      <c r="J4" s="919" t="s">
        <v>156</v>
      </c>
      <c r="K4" s="919" t="s">
        <v>42</v>
      </c>
      <c r="L4" s="919" t="s">
        <v>331</v>
      </c>
      <c r="M4" s="919" t="s">
        <v>155</v>
      </c>
      <c r="N4" s="919" t="s">
        <v>332</v>
      </c>
      <c r="O4" s="919" t="s">
        <v>156</v>
      </c>
    </row>
    <row r="5" spans="1:15" ht="15">
      <c r="A5" s="711">
        <v>1</v>
      </c>
      <c r="B5" s="302" t="s">
        <v>19</v>
      </c>
      <c r="C5" s="6">
        <v>5500</v>
      </c>
      <c r="D5" s="149">
        <v>5500</v>
      </c>
      <c r="E5" s="6">
        <v>2423</v>
      </c>
      <c r="F5" s="6">
        <v>9340</v>
      </c>
      <c r="G5" s="318">
        <v>280</v>
      </c>
      <c r="H5" s="6">
        <v>50</v>
      </c>
      <c r="I5" s="6">
        <v>114</v>
      </c>
      <c r="J5" s="6">
        <v>18</v>
      </c>
      <c r="K5" s="323">
        <v>97000</v>
      </c>
      <c r="L5" s="149">
        <v>97000</v>
      </c>
      <c r="M5" s="6">
        <v>58401</v>
      </c>
      <c r="N5" s="6">
        <v>99</v>
      </c>
      <c r="O5" s="6">
        <v>107379</v>
      </c>
    </row>
    <row r="6" spans="1:16" ht="15">
      <c r="A6" s="711">
        <v>2</v>
      </c>
      <c r="B6" s="302" t="s">
        <v>20</v>
      </c>
      <c r="C6" s="6">
        <v>1000</v>
      </c>
      <c r="D6" s="149">
        <v>1000</v>
      </c>
      <c r="E6" s="6">
        <v>598</v>
      </c>
      <c r="F6" s="6">
        <v>1708</v>
      </c>
      <c r="G6" s="318">
        <v>30</v>
      </c>
      <c r="H6" s="6">
        <v>0</v>
      </c>
      <c r="I6" s="6">
        <v>4</v>
      </c>
      <c r="J6" s="6">
        <v>16</v>
      </c>
      <c r="K6" s="70">
        <v>17000</v>
      </c>
      <c r="L6" s="149">
        <v>17000</v>
      </c>
      <c r="M6" s="6">
        <v>14924</v>
      </c>
      <c r="N6" s="6">
        <v>126</v>
      </c>
      <c r="O6" s="6">
        <v>11782</v>
      </c>
      <c r="P6" s="954"/>
    </row>
    <row r="7" spans="1:15" ht="15">
      <c r="A7" s="711">
        <v>3</v>
      </c>
      <c r="B7" s="955" t="s">
        <v>21</v>
      </c>
      <c r="C7" s="6">
        <v>200</v>
      </c>
      <c r="D7" s="149">
        <v>200</v>
      </c>
      <c r="E7" s="956">
        <v>78</v>
      </c>
      <c r="F7" s="956">
        <v>236</v>
      </c>
      <c r="G7" s="318">
        <v>100</v>
      </c>
      <c r="H7" s="6">
        <v>0</v>
      </c>
      <c r="I7" s="6">
        <v>52</v>
      </c>
      <c r="J7" s="6">
        <v>5</v>
      </c>
      <c r="K7" s="23">
        <v>8000</v>
      </c>
      <c r="L7" s="149">
        <v>8000</v>
      </c>
      <c r="M7" s="6">
        <v>7420</v>
      </c>
      <c r="N7" s="6">
        <v>36</v>
      </c>
      <c r="O7" s="6">
        <v>7792</v>
      </c>
    </row>
    <row r="8" spans="1:15" ht="15">
      <c r="A8" s="711">
        <v>4</v>
      </c>
      <c r="B8" s="302" t="s">
        <v>23</v>
      </c>
      <c r="C8" s="6">
        <v>1000</v>
      </c>
      <c r="D8" s="149">
        <v>1000</v>
      </c>
      <c r="E8" s="161">
        <v>328</v>
      </c>
      <c r="F8" s="161">
        <v>2467</v>
      </c>
      <c r="G8" s="957">
        <v>40</v>
      </c>
      <c r="H8" s="160">
        <v>0</v>
      </c>
      <c r="I8" s="160">
        <v>13</v>
      </c>
      <c r="J8" s="160">
        <v>26</v>
      </c>
      <c r="K8" s="23">
        <v>9000</v>
      </c>
      <c r="L8" s="149">
        <v>9000</v>
      </c>
      <c r="M8" s="161">
        <v>7941</v>
      </c>
      <c r="N8" s="161">
        <v>40</v>
      </c>
      <c r="O8" s="161">
        <v>7812</v>
      </c>
    </row>
    <row r="9" spans="1:15" ht="15">
      <c r="A9" s="711">
        <v>5</v>
      </c>
      <c r="B9" s="302" t="s">
        <v>22</v>
      </c>
      <c r="C9" s="6">
        <v>200</v>
      </c>
      <c r="D9" s="149">
        <v>200</v>
      </c>
      <c r="E9" s="23">
        <v>113</v>
      </c>
      <c r="F9" s="23">
        <v>51</v>
      </c>
      <c r="G9" s="957">
        <v>95</v>
      </c>
      <c r="H9" s="214">
        <v>40</v>
      </c>
      <c r="I9" s="214">
        <v>42</v>
      </c>
      <c r="J9" s="214">
        <v>44</v>
      </c>
      <c r="K9" s="23">
        <v>10000</v>
      </c>
      <c r="L9" s="149">
        <v>10000</v>
      </c>
      <c r="M9" s="214">
        <v>8839</v>
      </c>
      <c r="N9" s="214">
        <v>0</v>
      </c>
      <c r="O9" s="214">
        <v>6582</v>
      </c>
    </row>
    <row r="10" spans="1:16" ht="15">
      <c r="A10" s="711">
        <v>6</v>
      </c>
      <c r="B10" s="621" t="s">
        <v>24</v>
      </c>
      <c r="C10" s="6">
        <v>1200</v>
      </c>
      <c r="D10" s="149">
        <v>1200</v>
      </c>
      <c r="E10" s="327">
        <v>151</v>
      </c>
      <c r="F10" s="327">
        <v>1337</v>
      </c>
      <c r="G10" s="957">
        <v>30</v>
      </c>
      <c r="H10" s="327">
        <v>0</v>
      </c>
      <c r="I10" s="327">
        <v>12</v>
      </c>
      <c r="J10" s="327">
        <v>12</v>
      </c>
      <c r="K10" s="23">
        <v>18000</v>
      </c>
      <c r="L10" s="149">
        <v>18000</v>
      </c>
      <c r="M10" s="6">
        <v>15375</v>
      </c>
      <c r="N10" s="6">
        <v>0</v>
      </c>
      <c r="O10" s="6">
        <v>13925</v>
      </c>
      <c r="P10" s="67"/>
    </row>
    <row r="11" spans="1:15" ht="15">
      <c r="A11" s="711">
        <v>7</v>
      </c>
      <c r="B11" s="302" t="s">
        <v>25</v>
      </c>
      <c r="C11" s="6">
        <v>400</v>
      </c>
      <c r="D11" s="149">
        <v>400</v>
      </c>
      <c r="E11" s="23">
        <v>34</v>
      </c>
      <c r="F11" s="23">
        <v>561</v>
      </c>
      <c r="G11" s="957">
        <v>25</v>
      </c>
      <c r="H11" s="6">
        <v>10</v>
      </c>
      <c r="I11" s="6">
        <v>16</v>
      </c>
      <c r="J11" s="23">
        <v>8</v>
      </c>
      <c r="K11" s="23">
        <v>12000</v>
      </c>
      <c r="L11" s="149">
        <v>12000</v>
      </c>
      <c r="M11" s="6">
        <v>9134</v>
      </c>
      <c r="N11" s="6">
        <v>0</v>
      </c>
      <c r="O11" s="6">
        <v>13360</v>
      </c>
    </row>
    <row r="12" spans="1:15" ht="15">
      <c r="A12" s="711">
        <v>0</v>
      </c>
      <c r="B12" s="302" t="s">
        <v>27</v>
      </c>
      <c r="C12" s="6">
        <v>1700</v>
      </c>
      <c r="D12" s="149">
        <v>1700</v>
      </c>
      <c r="E12" s="75">
        <v>313</v>
      </c>
      <c r="F12" s="75">
        <v>3231</v>
      </c>
      <c r="G12" s="958">
        <v>30</v>
      </c>
      <c r="H12" s="75">
        <v>20</v>
      </c>
      <c r="I12" s="75">
        <v>25</v>
      </c>
      <c r="J12" s="75">
        <v>12</v>
      </c>
      <c r="K12" s="913">
        <v>5000</v>
      </c>
      <c r="L12" s="159">
        <v>5000</v>
      </c>
      <c r="M12" s="75">
        <v>4418</v>
      </c>
      <c r="N12" s="75">
        <v>0</v>
      </c>
      <c r="O12" s="75">
        <v>5502</v>
      </c>
    </row>
    <row r="13" spans="1:15" ht="15">
      <c r="A13" s="711">
        <v>9</v>
      </c>
      <c r="B13" s="302" t="s">
        <v>26</v>
      </c>
      <c r="C13" s="6">
        <v>500</v>
      </c>
      <c r="D13" s="149">
        <v>500</v>
      </c>
      <c r="E13" s="75">
        <v>208</v>
      </c>
      <c r="F13" s="75">
        <v>1265</v>
      </c>
      <c r="G13" s="343">
        <v>0</v>
      </c>
      <c r="H13" s="343">
        <v>0</v>
      </c>
      <c r="I13" s="343">
        <v>0</v>
      </c>
      <c r="J13" s="343">
        <v>0</v>
      </c>
      <c r="K13" s="17">
        <v>4000</v>
      </c>
      <c r="L13" s="159">
        <v>4000</v>
      </c>
      <c r="M13" s="75">
        <v>3598</v>
      </c>
      <c r="N13" s="75">
        <v>10</v>
      </c>
      <c r="O13" s="75">
        <v>5340</v>
      </c>
    </row>
    <row r="14" spans="1:15" ht="15">
      <c r="A14" s="711">
        <v>10</v>
      </c>
      <c r="B14" s="302" t="s">
        <v>28</v>
      </c>
      <c r="C14" s="6">
        <v>900</v>
      </c>
      <c r="D14" s="149">
        <v>900</v>
      </c>
      <c r="E14" s="6">
        <v>342</v>
      </c>
      <c r="F14" s="6">
        <v>1760</v>
      </c>
      <c r="G14" s="343">
        <v>170</v>
      </c>
      <c r="H14" s="6"/>
      <c r="I14" s="6"/>
      <c r="J14" s="6"/>
      <c r="K14" s="71">
        <v>13000</v>
      </c>
      <c r="L14" s="149">
        <v>13000</v>
      </c>
      <c r="M14" s="6">
        <v>9750</v>
      </c>
      <c r="N14" s="6">
        <v>4</v>
      </c>
      <c r="O14" s="6">
        <v>11588</v>
      </c>
    </row>
    <row r="15" spans="1:15" ht="15">
      <c r="A15" s="711">
        <v>11</v>
      </c>
      <c r="B15" s="302" t="s">
        <v>29</v>
      </c>
      <c r="C15" s="6">
        <v>100</v>
      </c>
      <c r="D15" s="149">
        <v>100</v>
      </c>
      <c r="E15" s="6">
        <v>78</v>
      </c>
      <c r="F15" s="6">
        <v>140</v>
      </c>
      <c r="G15" s="343">
        <v>60</v>
      </c>
      <c r="H15" s="17">
        <v>0</v>
      </c>
      <c r="I15" s="17">
        <v>4</v>
      </c>
      <c r="J15" s="17">
        <v>0</v>
      </c>
      <c r="K15" s="17">
        <v>10000</v>
      </c>
      <c r="L15" s="149">
        <v>10000</v>
      </c>
      <c r="M15" s="6">
        <v>9254</v>
      </c>
      <c r="N15" s="6">
        <v>39</v>
      </c>
      <c r="O15" s="6">
        <v>5500</v>
      </c>
    </row>
    <row r="16" spans="1:15" ht="16.5" customHeight="1">
      <c r="A16" s="1">
        <v>12</v>
      </c>
      <c r="B16" s="295" t="s">
        <v>625</v>
      </c>
      <c r="C16" s="6">
        <v>350</v>
      </c>
      <c r="D16" s="149">
        <v>350</v>
      </c>
      <c r="E16" s="17">
        <v>211</v>
      </c>
      <c r="F16" s="17">
        <v>688</v>
      </c>
      <c r="G16" s="343">
        <v>50</v>
      </c>
      <c r="H16" s="327">
        <v>0</v>
      </c>
      <c r="I16" s="327">
        <v>21</v>
      </c>
      <c r="J16" s="327">
        <v>15</v>
      </c>
      <c r="K16" s="17">
        <v>9000</v>
      </c>
      <c r="L16" s="149">
        <v>9000</v>
      </c>
      <c r="M16" s="23">
        <v>9135</v>
      </c>
      <c r="N16" s="23">
        <v>0</v>
      </c>
      <c r="O16" s="23">
        <v>6339</v>
      </c>
    </row>
    <row r="17" spans="1:15" s="215" customFormat="1" ht="14.25" customHeight="1">
      <c r="A17" s="1">
        <v>13</v>
      </c>
      <c r="B17" s="292" t="s">
        <v>546</v>
      </c>
      <c r="C17" s="6">
        <v>700</v>
      </c>
      <c r="D17" s="149">
        <v>700</v>
      </c>
      <c r="E17" s="6">
        <v>70</v>
      </c>
      <c r="F17" s="6">
        <v>1391</v>
      </c>
      <c r="G17" s="17">
        <v>0</v>
      </c>
      <c r="H17" s="17">
        <v>0</v>
      </c>
      <c r="I17" s="17">
        <v>0</v>
      </c>
      <c r="J17" s="17">
        <v>0</v>
      </c>
      <c r="K17" s="17">
        <v>3600</v>
      </c>
      <c r="L17" s="149">
        <v>3600</v>
      </c>
      <c r="M17" s="6">
        <v>2923</v>
      </c>
      <c r="N17" s="6"/>
      <c r="O17" s="6">
        <v>2557</v>
      </c>
    </row>
    <row r="18" spans="1:15" ht="13.5" customHeight="1">
      <c r="A18" s="711">
        <v>14</v>
      </c>
      <c r="B18" s="302" t="s">
        <v>31</v>
      </c>
      <c r="C18" s="6">
        <v>300</v>
      </c>
      <c r="D18" s="149">
        <v>300</v>
      </c>
      <c r="E18" s="6">
        <v>723</v>
      </c>
      <c r="F18" s="6">
        <v>334</v>
      </c>
      <c r="G18" s="343">
        <v>25</v>
      </c>
      <c r="H18" s="17">
        <v>0</v>
      </c>
      <c r="I18" s="17">
        <v>7</v>
      </c>
      <c r="J18" s="17">
        <v>7</v>
      </c>
      <c r="K18" s="17">
        <v>13000</v>
      </c>
      <c r="L18" s="149">
        <v>13000</v>
      </c>
      <c r="M18" s="6">
        <v>11773</v>
      </c>
      <c r="N18" s="6">
        <v>383</v>
      </c>
      <c r="O18" s="6">
        <v>13608</v>
      </c>
    </row>
    <row r="19" spans="1:15" s="7" customFormat="1" ht="14.25" customHeight="1">
      <c r="A19" s="711">
        <v>15</v>
      </c>
      <c r="B19" s="302" t="s">
        <v>32</v>
      </c>
      <c r="C19" s="6">
        <v>4700</v>
      </c>
      <c r="D19" s="149">
        <v>4700</v>
      </c>
      <c r="E19" s="23">
        <v>683</v>
      </c>
      <c r="F19" s="23">
        <v>5915</v>
      </c>
      <c r="G19" s="343">
        <v>240</v>
      </c>
      <c r="H19" s="23">
        <v>196</v>
      </c>
      <c r="I19" s="23">
        <v>229</v>
      </c>
      <c r="J19" s="23">
        <v>17</v>
      </c>
      <c r="K19" s="17">
        <v>22000</v>
      </c>
      <c r="L19" s="149">
        <v>22000</v>
      </c>
      <c r="M19" s="23">
        <v>16268</v>
      </c>
      <c r="N19" s="23">
        <v>0</v>
      </c>
      <c r="O19" s="23">
        <v>22081</v>
      </c>
    </row>
    <row r="20" spans="1:18" s="7" customFormat="1" ht="15">
      <c r="A20" s="711">
        <v>16</v>
      </c>
      <c r="B20" s="302" t="s">
        <v>33</v>
      </c>
      <c r="C20" s="6">
        <v>0</v>
      </c>
      <c r="D20" s="149">
        <v>0</v>
      </c>
      <c r="E20" s="343">
        <v>28</v>
      </c>
      <c r="F20" s="343">
        <v>0</v>
      </c>
      <c r="G20" s="343">
        <v>0</v>
      </c>
      <c r="H20" s="343">
        <v>0</v>
      </c>
      <c r="I20" s="343">
        <v>15</v>
      </c>
      <c r="J20" s="343">
        <v>0</v>
      </c>
      <c r="K20" s="17">
        <v>4600</v>
      </c>
      <c r="L20" s="149">
        <v>4600</v>
      </c>
      <c r="M20" s="23">
        <v>3473</v>
      </c>
      <c r="N20" s="23">
        <v>0</v>
      </c>
      <c r="O20" s="23">
        <v>3715</v>
      </c>
      <c r="Q20"/>
      <c r="R20"/>
    </row>
    <row r="21" spans="1:15" ht="15">
      <c r="A21" s="711">
        <v>17</v>
      </c>
      <c r="B21" s="302" t="s">
        <v>34</v>
      </c>
      <c r="C21" s="6">
        <v>150</v>
      </c>
      <c r="D21" s="149">
        <v>150</v>
      </c>
      <c r="E21" s="6">
        <v>96</v>
      </c>
      <c r="F21" s="6">
        <v>146</v>
      </c>
      <c r="G21" s="343">
        <v>10</v>
      </c>
      <c r="H21" s="6">
        <v>5</v>
      </c>
      <c r="I21" s="6">
        <v>9</v>
      </c>
      <c r="J21" s="6">
        <v>6</v>
      </c>
      <c r="K21" s="17">
        <v>3000</v>
      </c>
      <c r="L21" s="149">
        <v>3000</v>
      </c>
      <c r="M21" s="6">
        <v>3511</v>
      </c>
      <c r="N21" s="6">
        <v>171</v>
      </c>
      <c r="O21" s="6">
        <v>2206</v>
      </c>
    </row>
    <row r="22" spans="1:15" ht="15">
      <c r="A22" s="711">
        <v>18</v>
      </c>
      <c r="B22" s="302" t="s">
        <v>35</v>
      </c>
      <c r="C22" s="6">
        <v>400</v>
      </c>
      <c r="D22" s="149">
        <v>400</v>
      </c>
      <c r="E22" s="6">
        <v>92</v>
      </c>
      <c r="F22" s="6">
        <v>702</v>
      </c>
      <c r="G22" s="343">
        <v>150</v>
      </c>
      <c r="H22" s="6">
        <v>0</v>
      </c>
      <c r="I22" s="6">
        <v>42</v>
      </c>
      <c r="J22" s="6">
        <v>31</v>
      </c>
      <c r="K22" s="17">
        <v>9000</v>
      </c>
      <c r="L22" s="149">
        <v>9000</v>
      </c>
      <c r="M22" s="6">
        <v>8535</v>
      </c>
      <c r="N22" s="6">
        <v>0</v>
      </c>
      <c r="O22" s="6">
        <v>6184</v>
      </c>
    </row>
    <row r="23" spans="1:15" ht="15">
      <c r="A23" s="711">
        <v>19</v>
      </c>
      <c r="B23" s="302" t="s">
        <v>36</v>
      </c>
      <c r="C23" s="6">
        <v>600</v>
      </c>
      <c r="D23" s="149">
        <v>600</v>
      </c>
      <c r="E23" s="77">
        <v>271</v>
      </c>
      <c r="F23" s="77">
        <v>1088</v>
      </c>
      <c r="G23" s="343">
        <v>20</v>
      </c>
      <c r="H23" s="77">
        <v>20</v>
      </c>
      <c r="I23" s="70">
        <v>19</v>
      </c>
      <c r="J23" s="77">
        <v>5</v>
      </c>
      <c r="K23" s="71">
        <v>5000</v>
      </c>
      <c r="L23" s="149">
        <v>5000</v>
      </c>
      <c r="M23" s="70">
        <v>4879</v>
      </c>
      <c r="N23" s="6">
        <v>379</v>
      </c>
      <c r="O23" s="70">
        <v>2637</v>
      </c>
    </row>
    <row r="24" spans="1:15" ht="15">
      <c r="A24" s="711">
        <v>20</v>
      </c>
      <c r="B24" s="292" t="s">
        <v>149</v>
      </c>
      <c r="C24" s="6">
        <v>500</v>
      </c>
      <c r="D24" s="149">
        <v>500</v>
      </c>
      <c r="E24" s="6">
        <v>456</v>
      </c>
      <c r="F24" s="6">
        <v>415</v>
      </c>
      <c r="G24" s="961">
        <v>40</v>
      </c>
      <c r="H24" s="6">
        <v>0</v>
      </c>
      <c r="I24" s="6">
        <v>8</v>
      </c>
      <c r="J24" s="6">
        <v>16</v>
      </c>
      <c r="K24" s="913">
        <v>5000</v>
      </c>
      <c r="L24" s="149">
        <v>5000</v>
      </c>
      <c r="M24" s="6">
        <v>5636</v>
      </c>
      <c r="N24" s="6">
        <v>0</v>
      </c>
      <c r="O24" s="6">
        <v>2628</v>
      </c>
    </row>
    <row r="25" spans="1:15" ht="15">
      <c r="A25" s="711">
        <v>21</v>
      </c>
      <c r="B25" s="292" t="s">
        <v>150</v>
      </c>
      <c r="C25" s="6">
        <v>500</v>
      </c>
      <c r="D25" s="149">
        <v>500</v>
      </c>
      <c r="E25" s="6">
        <v>358</v>
      </c>
      <c r="F25" s="6">
        <v>780</v>
      </c>
      <c r="G25" s="961">
        <v>30</v>
      </c>
      <c r="H25" s="6">
        <v>0</v>
      </c>
      <c r="I25" s="6">
        <v>9</v>
      </c>
      <c r="J25" s="6">
        <v>9</v>
      </c>
      <c r="K25" s="963">
        <v>6000</v>
      </c>
      <c r="L25" s="149">
        <v>6000</v>
      </c>
      <c r="M25" s="6">
        <v>6256</v>
      </c>
      <c r="N25" s="6">
        <v>302</v>
      </c>
      <c r="O25" s="6">
        <v>4672</v>
      </c>
    </row>
    <row r="26" spans="1:15" ht="15">
      <c r="A26" s="711">
        <v>22</v>
      </c>
      <c r="B26" s="292" t="s">
        <v>151</v>
      </c>
      <c r="C26" s="6">
        <v>600</v>
      </c>
      <c r="D26" s="149">
        <v>600</v>
      </c>
      <c r="E26" s="6">
        <v>281</v>
      </c>
      <c r="F26" s="6">
        <v>1174</v>
      </c>
      <c r="G26" s="961">
        <v>45</v>
      </c>
      <c r="H26" s="76">
        <v>26</v>
      </c>
      <c r="I26" s="76">
        <v>38</v>
      </c>
      <c r="J26" s="73">
        <v>13</v>
      </c>
      <c r="K26" s="913">
        <v>3000</v>
      </c>
      <c r="L26" s="149">
        <v>3000</v>
      </c>
      <c r="M26" s="6">
        <v>3181</v>
      </c>
      <c r="N26" s="6">
        <v>2</v>
      </c>
      <c r="O26" s="6">
        <v>2326</v>
      </c>
    </row>
    <row r="27" spans="1:16" ht="15">
      <c r="A27" s="711">
        <v>23</v>
      </c>
      <c r="B27" s="292" t="s">
        <v>152</v>
      </c>
      <c r="C27" s="6">
        <v>1200</v>
      </c>
      <c r="D27" s="149">
        <v>1200</v>
      </c>
      <c r="E27" s="6">
        <v>666</v>
      </c>
      <c r="F27" s="6">
        <v>1714</v>
      </c>
      <c r="G27" s="961">
        <v>140</v>
      </c>
      <c r="H27" s="6">
        <v>10</v>
      </c>
      <c r="I27" s="6">
        <v>23</v>
      </c>
      <c r="J27" s="6">
        <v>111</v>
      </c>
      <c r="K27" s="913">
        <v>15000</v>
      </c>
      <c r="L27" s="149">
        <v>15000</v>
      </c>
      <c r="M27" s="6">
        <v>12831</v>
      </c>
      <c r="N27" s="6">
        <v>115</v>
      </c>
      <c r="O27" s="6">
        <v>15398</v>
      </c>
      <c r="P27" s="67"/>
    </row>
    <row r="28" spans="1:15" ht="15">
      <c r="A28" s="711">
        <v>24</v>
      </c>
      <c r="B28" s="292" t="s">
        <v>153</v>
      </c>
      <c r="C28" s="6">
        <v>500</v>
      </c>
      <c r="D28" s="149">
        <v>500</v>
      </c>
      <c r="E28" s="71">
        <v>149</v>
      </c>
      <c r="F28" s="71">
        <v>249</v>
      </c>
      <c r="G28" s="961">
        <v>60</v>
      </c>
      <c r="H28" s="71"/>
      <c r="I28" s="71"/>
      <c r="J28" s="17"/>
      <c r="K28" s="913">
        <v>11000</v>
      </c>
      <c r="L28" s="149">
        <v>11000</v>
      </c>
      <c r="M28" s="71">
        <v>6639</v>
      </c>
      <c r="N28" s="71">
        <v>516</v>
      </c>
      <c r="O28" s="71">
        <v>9346</v>
      </c>
    </row>
    <row r="29" spans="1:15" ht="15">
      <c r="A29" s="711">
        <v>25</v>
      </c>
      <c r="B29" s="292" t="s">
        <v>154</v>
      </c>
      <c r="C29" s="6">
        <v>3000</v>
      </c>
      <c r="D29" s="149">
        <v>3000</v>
      </c>
      <c r="E29" s="964">
        <v>1312</v>
      </c>
      <c r="F29" s="964">
        <v>5486</v>
      </c>
      <c r="G29" s="960">
        <v>100</v>
      </c>
      <c r="H29" s="964">
        <v>0</v>
      </c>
      <c r="I29" s="964">
        <v>89</v>
      </c>
      <c r="J29" s="964">
        <v>37</v>
      </c>
      <c r="K29" s="337">
        <v>31000</v>
      </c>
      <c r="L29" s="149">
        <v>31000</v>
      </c>
      <c r="M29" s="964">
        <v>22229</v>
      </c>
      <c r="N29" s="964">
        <v>167</v>
      </c>
      <c r="O29" s="964">
        <v>37315</v>
      </c>
    </row>
    <row r="30" spans="1:15" ht="13.5" customHeight="1">
      <c r="A30" s="711">
        <v>26</v>
      </c>
      <c r="B30" s="965" t="s">
        <v>37</v>
      </c>
      <c r="C30" s="6">
        <v>800</v>
      </c>
      <c r="D30" s="149">
        <v>800</v>
      </c>
      <c r="E30" s="6">
        <v>1725</v>
      </c>
      <c r="F30" s="6">
        <v>1597</v>
      </c>
      <c r="G30" s="317">
        <v>80</v>
      </c>
      <c r="H30" s="317">
        <v>0</v>
      </c>
      <c r="I30" s="317">
        <v>99</v>
      </c>
      <c r="J30" s="317">
        <v>18</v>
      </c>
      <c r="K30" s="6">
        <v>14000</v>
      </c>
      <c r="L30" s="149">
        <v>14000</v>
      </c>
      <c r="M30" s="6">
        <v>13163</v>
      </c>
      <c r="N30" s="6">
        <v>15</v>
      </c>
      <c r="O30" s="6">
        <v>12801</v>
      </c>
    </row>
    <row r="31" spans="1:15" ht="14.25">
      <c r="A31" s="1776" t="s">
        <v>1</v>
      </c>
      <c r="B31" s="1787"/>
      <c r="C31" s="937">
        <v>19900</v>
      </c>
      <c r="D31" s="937">
        <v>19900</v>
      </c>
      <c r="E31" s="112">
        <f>SUM(E5:E23)</f>
        <v>6840</v>
      </c>
      <c r="F31" s="112">
        <f>SUM(F5:F26)</f>
        <v>34729</v>
      </c>
      <c r="G31" s="966">
        <f>SUM(G5:G23)</f>
        <v>1355</v>
      </c>
      <c r="H31" s="112">
        <f>SUM(H5:H27)</f>
        <v>377</v>
      </c>
      <c r="I31" s="112">
        <f>SUM(I5:I27)</f>
        <v>702</v>
      </c>
      <c r="J31" s="112">
        <f>SUM(J5:J28)</f>
        <v>371</v>
      </c>
      <c r="K31" s="914">
        <v>272200</v>
      </c>
      <c r="L31" s="1247">
        <f>SUM(L5:L23)</f>
        <v>272200</v>
      </c>
      <c r="M31" s="152">
        <f>SUM(M5:M26)</f>
        <v>224624</v>
      </c>
      <c r="N31" s="152">
        <f>SUM(N5:N26)</f>
        <v>1591</v>
      </c>
      <c r="O31" s="152">
        <f>SUM(O5:O26)</f>
        <v>265515</v>
      </c>
    </row>
    <row r="32" spans="1:15" ht="14.25">
      <c r="A32" s="1787" t="s">
        <v>2</v>
      </c>
      <c r="B32" s="1788"/>
      <c r="C32" s="937">
        <v>7100</v>
      </c>
      <c r="D32" s="1248">
        <v>7100</v>
      </c>
      <c r="E32" s="112">
        <f aca="true" t="shared" si="0" ref="E32:O32">SUM(E24:E30)</f>
        <v>4947</v>
      </c>
      <c r="F32" s="112">
        <f t="shared" si="0"/>
        <v>11415</v>
      </c>
      <c r="G32" s="966">
        <f t="shared" si="0"/>
        <v>495</v>
      </c>
      <c r="H32" s="112">
        <f t="shared" si="0"/>
        <v>36</v>
      </c>
      <c r="I32" s="112">
        <f t="shared" si="0"/>
        <v>266</v>
      </c>
      <c r="J32" s="112">
        <f t="shared" si="0"/>
        <v>204</v>
      </c>
      <c r="K32" s="967">
        <v>85000</v>
      </c>
      <c r="L32" s="1247">
        <f>SUM(L24:L30)</f>
        <v>85000</v>
      </c>
      <c r="M32" s="152">
        <f t="shared" si="0"/>
        <v>69935</v>
      </c>
      <c r="N32" s="152">
        <f t="shared" si="0"/>
        <v>1117</v>
      </c>
      <c r="O32" s="152">
        <f t="shared" si="0"/>
        <v>84486</v>
      </c>
    </row>
    <row r="33" spans="1:15" ht="12.75" customHeight="1">
      <c r="A33" s="1787" t="s">
        <v>626</v>
      </c>
      <c r="B33" s="1792"/>
      <c r="C33" s="6">
        <v>1000</v>
      </c>
      <c r="D33" s="149">
        <v>1000</v>
      </c>
      <c r="E33" s="6">
        <v>166</v>
      </c>
      <c r="F33" s="6">
        <v>2800</v>
      </c>
      <c r="G33" s="317">
        <v>150</v>
      </c>
      <c r="H33" s="6">
        <v>20</v>
      </c>
      <c r="I33" s="6">
        <v>85</v>
      </c>
      <c r="J33" s="23">
        <v>28</v>
      </c>
      <c r="K33" s="77">
        <v>2800</v>
      </c>
      <c r="L33" s="326">
        <v>2800</v>
      </c>
      <c r="M33" s="6">
        <v>2783</v>
      </c>
      <c r="N33" s="6">
        <v>7</v>
      </c>
      <c r="O33" s="6">
        <v>1798</v>
      </c>
    </row>
    <row r="34" spans="1:15" ht="14.25">
      <c r="A34" s="1787" t="s">
        <v>0</v>
      </c>
      <c r="B34" s="1788"/>
      <c r="C34" s="916">
        <v>28000</v>
      </c>
      <c r="D34" s="916">
        <v>28000</v>
      </c>
      <c r="E34" s="112">
        <f aca="true" t="shared" si="1" ref="E34:O34">+E31+E32+E33</f>
        <v>11953</v>
      </c>
      <c r="F34" s="112">
        <f t="shared" si="1"/>
        <v>48944</v>
      </c>
      <c r="G34" s="966">
        <f t="shared" si="1"/>
        <v>2000</v>
      </c>
      <c r="H34" s="112">
        <f t="shared" si="1"/>
        <v>433</v>
      </c>
      <c r="I34" s="112">
        <f t="shared" si="1"/>
        <v>1053</v>
      </c>
      <c r="J34" s="112">
        <f t="shared" si="1"/>
        <v>603</v>
      </c>
      <c r="K34" s="916">
        <f>+K32+K31+K33</f>
        <v>360000</v>
      </c>
      <c r="L34" s="1249">
        <f>+L32+L31+L33</f>
        <v>360000</v>
      </c>
      <c r="M34" s="152">
        <f t="shared" si="1"/>
        <v>297342</v>
      </c>
      <c r="N34" s="152">
        <f t="shared" si="1"/>
        <v>2715</v>
      </c>
      <c r="O34" s="152">
        <f t="shared" si="1"/>
        <v>351799</v>
      </c>
    </row>
  </sheetData>
  <sheetProtection/>
  <mergeCells count="10">
    <mergeCell ref="A1:O2"/>
    <mergeCell ref="K3:O3"/>
    <mergeCell ref="A31:B31"/>
    <mergeCell ref="A32:B32"/>
    <mergeCell ref="A34:B34"/>
    <mergeCell ref="A3:A4"/>
    <mergeCell ref="B3:B4"/>
    <mergeCell ref="C3:F3"/>
    <mergeCell ref="G3:J3"/>
    <mergeCell ref="A33:B33"/>
  </mergeCells>
  <printOptions horizontalCentered="1" verticalCentered="1"/>
  <pageMargins left="0.75" right="0.75" top="0.75" bottom="0.75" header="0.5" footer="0.5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X44" sqref="X44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3" width="5.28125" style="0" customWidth="1"/>
    <col min="4" max="4" width="5.140625" style="0" customWidth="1"/>
    <col min="5" max="5" width="6.140625" style="0" customWidth="1"/>
    <col min="6" max="6" width="5.7109375" style="0" customWidth="1"/>
    <col min="7" max="7" width="6.57421875" style="0" customWidth="1"/>
    <col min="8" max="8" width="5.8515625" style="0" customWidth="1"/>
    <col min="9" max="9" width="6.57421875" style="0" customWidth="1"/>
    <col min="10" max="10" width="5.7109375" style="0" customWidth="1"/>
    <col min="11" max="11" width="5.8515625" style="0" customWidth="1"/>
    <col min="12" max="12" width="5.7109375" style="0" customWidth="1"/>
    <col min="13" max="13" width="5.421875" style="0" customWidth="1"/>
    <col min="14" max="14" width="6.28125" style="0" customWidth="1"/>
    <col min="15" max="15" width="6.140625" style="0" customWidth="1"/>
    <col min="16" max="16" width="5.7109375" style="0" customWidth="1"/>
    <col min="17" max="17" width="5.00390625" style="0" customWidth="1"/>
    <col min="18" max="18" width="5.8515625" style="0" customWidth="1"/>
    <col min="19" max="19" width="6.57421875" style="11" customWidth="1"/>
    <col min="20" max="20" width="7.00390625" style="11" customWidth="1"/>
    <col min="21" max="21" width="7.28125" style="11" customWidth="1"/>
    <col min="22" max="22" width="6.421875" style="11" customWidth="1"/>
    <col min="23" max="16384" width="9.140625" style="11" customWidth="1"/>
  </cols>
  <sheetData>
    <row r="1" spans="1:22" ht="16.5" customHeight="1">
      <c r="A1" s="1793" t="s">
        <v>767</v>
      </c>
      <c r="B1" s="1793"/>
      <c r="C1" s="1793"/>
      <c r="D1" s="1793"/>
      <c r="E1" s="1793"/>
      <c r="F1" s="1793"/>
      <c r="G1" s="1793"/>
      <c r="H1" s="1793"/>
      <c r="I1" s="1793"/>
      <c r="J1" s="1793"/>
      <c r="K1" s="1793"/>
      <c r="L1" s="1793"/>
      <c r="M1" s="1793"/>
      <c r="N1" s="1793"/>
      <c r="O1" s="1793"/>
      <c r="P1" s="1793"/>
      <c r="Q1" s="1793"/>
      <c r="R1" s="1793"/>
      <c r="S1" s="1793"/>
      <c r="T1" s="1793"/>
      <c r="U1" s="1793"/>
      <c r="V1" s="1793"/>
    </row>
    <row r="2" spans="1:22" ht="12" customHeight="1">
      <c r="A2" s="1720"/>
      <c r="B2" s="1720"/>
      <c r="C2" s="1720"/>
      <c r="D2" s="1720"/>
      <c r="E2" s="1720"/>
      <c r="F2" s="1720"/>
      <c r="G2" s="1720"/>
      <c r="H2" s="1720"/>
      <c r="I2" s="1720"/>
      <c r="J2" s="1720"/>
      <c r="K2" s="1720"/>
      <c r="L2" s="1720"/>
      <c r="M2" s="1720"/>
      <c r="N2" s="1720"/>
      <c r="O2" s="1720"/>
      <c r="P2" s="1720"/>
      <c r="Q2" s="1720"/>
      <c r="R2" s="1720"/>
      <c r="S2" s="1720"/>
      <c r="T2" s="1720"/>
      <c r="U2" s="1720"/>
      <c r="V2" s="1720"/>
    </row>
    <row r="3" spans="1:22" ht="12.75">
      <c r="A3" s="1505" t="s">
        <v>597</v>
      </c>
      <c r="B3" s="1781" t="s">
        <v>15</v>
      </c>
      <c r="C3" s="1505" t="s">
        <v>653</v>
      </c>
      <c r="D3" s="1505"/>
      <c r="E3" s="1505"/>
      <c r="F3" s="1505"/>
      <c r="G3" s="1505" t="s">
        <v>652</v>
      </c>
      <c r="H3" s="1505"/>
      <c r="I3" s="1505"/>
      <c r="J3" s="1505"/>
      <c r="K3" s="967" t="s">
        <v>654</v>
      </c>
      <c r="L3" s="967"/>
      <c r="M3" s="967"/>
      <c r="N3" s="967"/>
      <c r="O3" s="1781" t="s">
        <v>629</v>
      </c>
      <c r="P3" s="1781"/>
      <c r="Q3" s="1781"/>
      <c r="R3" s="1781"/>
      <c r="S3" s="1781" t="s">
        <v>713</v>
      </c>
      <c r="T3" s="1781"/>
      <c r="U3" s="1781"/>
      <c r="V3" s="1781"/>
    </row>
    <row r="4" spans="1:22" ht="12.75">
      <c r="A4" s="1505"/>
      <c r="B4" s="1781"/>
      <c r="C4" s="919" t="s">
        <v>42</v>
      </c>
      <c r="D4" s="919" t="s">
        <v>331</v>
      </c>
      <c r="E4" s="919" t="s">
        <v>155</v>
      </c>
      <c r="F4" s="919" t="s">
        <v>156</v>
      </c>
      <c r="G4" s="919" t="s">
        <v>42</v>
      </c>
      <c r="H4" s="919" t="s">
        <v>331</v>
      </c>
      <c r="I4" s="919" t="s">
        <v>155</v>
      </c>
      <c r="J4" s="919" t="s">
        <v>156</v>
      </c>
      <c r="K4" s="919" t="s">
        <v>42</v>
      </c>
      <c r="L4" s="919" t="s">
        <v>331</v>
      </c>
      <c r="M4" s="919" t="s">
        <v>155</v>
      </c>
      <c r="N4" s="919" t="s">
        <v>156</v>
      </c>
      <c r="O4" s="919" t="s">
        <v>42</v>
      </c>
      <c r="P4" s="953" t="s">
        <v>331</v>
      </c>
      <c r="Q4" s="919" t="s">
        <v>155</v>
      </c>
      <c r="R4" s="919" t="s">
        <v>156</v>
      </c>
      <c r="S4" s="919" t="s">
        <v>42</v>
      </c>
      <c r="T4" s="953" t="s">
        <v>331</v>
      </c>
      <c r="U4" s="919" t="s">
        <v>155</v>
      </c>
      <c r="V4" s="919" t="s">
        <v>156</v>
      </c>
    </row>
    <row r="5" spans="1:22" ht="12.75">
      <c r="A5" s="1">
        <v>1</v>
      </c>
      <c r="B5" s="79" t="s">
        <v>19</v>
      </c>
      <c r="C5" s="337">
        <v>1500</v>
      </c>
      <c r="D5" s="317">
        <v>1500</v>
      </c>
      <c r="E5" s="6">
        <v>635</v>
      </c>
      <c r="F5" s="6">
        <v>2324</v>
      </c>
      <c r="G5" s="337">
        <v>0</v>
      </c>
      <c r="H5" s="326">
        <v>120</v>
      </c>
      <c r="I5" s="161">
        <v>47</v>
      </c>
      <c r="J5" s="23">
        <v>118</v>
      </c>
      <c r="K5" s="337">
        <v>0</v>
      </c>
      <c r="L5" s="326">
        <v>0</v>
      </c>
      <c r="M5" s="326">
        <v>176</v>
      </c>
      <c r="N5" s="326">
        <v>56</v>
      </c>
      <c r="O5" s="337">
        <v>1500</v>
      </c>
      <c r="P5" s="6">
        <v>1500</v>
      </c>
      <c r="Q5" s="6">
        <v>151</v>
      </c>
      <c r="R5" s="6">
        <v>1482</v>
      </c>
      <c r="S5" s="337">
        <v>6429</v>
      </c>
      <c r="T5" s="317">
        <v>5488</v>
      </c>
      <c r="U5" s="6">
        <v>1360</v>
      </c>
      <c r="V5" s="317">
        <v>5639</v>
      </c>
    </row>
    <row r="6" spans="1:22" ht="12.75">
      <c r="A6" s="1">
        <v>2</v>
      </c>
      <c r="B6" s="79" t="s">
        <v>20</v>
      </c>
      <c r="C6" s="337">
        <v>200</v>
      </c>
      <c r="D6" s="960">
        <v>200</v>
      </c>
      <c r="E6" s="161">
        <v>69</v>
      </c>
      <c r="F6" s="161">
        <v>397</v>
      </c>
      <c r="G6" s="893">
        <v>0</v>
      </c>
      <c r="H6" s="326">
        <v>15</v>
      </c>
      <c r="I6" s="161">
        <v>39</v>
      </c>
      <c r="J6" s="161">
        <v>15</v>
      </c>
      <c r="K6" s="893">
        <v>0</v>
      </c>
      <c r="L6" s="326">
        <v>0</v>
      </c>
      <c r="M6" s="326">
        <v>7</v>
      </c>
      <c r="N6" s="326">
        <v>5</v>
      </c>
      <c r="O6" s="893">
        <v>250</v>
      </c>
      <c r="P6" s="326">
        <v>250</v>
      </c>
      <c r="Q6" s="161">
        <v>11</v>
      </c>
      <c r="R6" s="161">
        <v>244</v>
      </c>
      <c r="S6" s="337">
        <v>403</v>
      </c>
      <c r="T6" s="317">
        <v>0</v>
      </c>
      <c r="U6" s="6">
        <v>215</v>
      </c>
      <c r="V6" s="317">
        <v>350</v>
      </c>
    </row>
    <row r="7" spans="1:22" ht="12.75">
      <c r="A7" s="1">
        <v>3</v>
      </c>
      <c r="B7" s="79" t="s">
        <v>21</v>
      </c>
      <c r="C7" s="337">
        <v>50</v>
      </c>
      <c r="D7" s="960">
        <v>50</v>
      </c>
      <c r="E7" s="6">
        <v>35</v>
      </c>
      <c r="F7" s="6">
        <v>106</v>
      </c>
      <c r="G7" s="337">
        <v>0</v>
      </c>
      <c r="H7" s="6">
        <v>75</v>
      </c>
      <c r="I7" s="6">
        <v>8</v>
      </c>
      <c r="J7" s="6">
        <v>74</v>
      </c>
      <c r="K7" s="6">
        <v>0</v>
      </c>
      <c r="L7" s="326">
        <v>0</v>
      </c>
      <c r="M7" s="326">
        <v>2</v>
      </c>
      <c r="N7" s="326">
        <v>4</v>
      </c>
      <c r="O7" s="6">
        <v>50</v>
      </c>
      <c r="P7" s="326">
        <v>50</v>
      </c>
      <c r="Q7" s="326">
        <v>6</v>
      </c>
      <c r="R7" s="326">
        <v>47</v>
      </c>
      <c r="S7" s="337">
        <v>203</v>
      </c>
      <c r="T7" s="317">
        <v>0</v>
      </c>
      <c r="U7" s="6">
        <v>62</v>
      </c>
      <c r="V7" s="6">
        <v>151</v>
      </c>
    </row>
    <row r="8" spans="1:22" ht="12.75">
      <c r="A8" s="1">
        <v>4</v>
      </c>
      <c r="B8" s="79" t="s">
        <v>23</v>
      </c>
      <c r="C8" s="337">
        <v>100</v>
      </c>
      <c r="D8" s="960">
        <v>100</v>
      </c>
      <c r="E8" s="161">
        <v>7</v>
      </c>
      <c r="F8" s="161">
        <v>145</v>
      </c>
      <c r="G8" s="337">
        <v>0</v>
      </c>
      <c r="H8" s="326">
        <v>15</v>
      </c>
      <c r="I8" s="968">
        <v>0</v>
      </c>
      <c r="J8" s="968">
        <v>15</v>
      </c>
      <c r="K8" s="6">
        <v>0</v>
      </c>
      <c r="L8" s="326">
        <v>0</v>
      </c>
      <c r="M8" s="326">
        <v>0</v>
      </c>
      <c r="N8" s="326">
        <v>9</v>
      </c>
      <c r="O8" s="6">
        <v>50</v>
      </c>
      <c r="P8" s="968">
        <v>50</v>
      </c>
      <c r="Q8" s="968">
        <v>31</v>
      </c>
      <c r="R8" s="968">
        <v>32</v>
      </c>
      <c r="S8" s="337">
        <v>351</v>
      </c>
      <c r="T8" s="317">
        <v>0</v>
      </c>
      <c r="U8" s="6">
        <v>151</v>
      </c>
      <c r="V8" s="317">
        <v>182</v>
      </c>
    </row>
    <row r="9" spans="1:22" ht="12.75">
      <c r="A9" s="1">
        <v>5</v>
      </c>
      <c r="B9" s="79" t="s">
        <v>22</v>
      </c>
      <c r="C9" s="337">
        <v>50</v>
      </c>
      <c r="D9" s="960">
        <v>50</v>
      </c>
      <c r="E9" s="161">
        <v>2</v>
      </c>
      <c r="F9" s="161">
        <v>77</v>
      </c>
      <c r="G9" s="337">
        <v>0</v>
      </c>
      <c r="H9" s="326">
        <v>25</v>
      </c>
      <c r="I9" s="968">
        <v>0</v>
      </c>
      <c r="J9" s="968">
        <v>25</v>
      </c>
      <c r="K9" s="6">
        <v>0</v>
      </c>
      <c r="L9" s="326">
        <v>0</v>
      </c>
      <c r="M9" s="326">
        <v>1</v>
      </c>
      <c r="N9" s="326">
        <v>16</v>
      </c>
      <c r="O9" s="6">
        <v>100</v>
      </c>
      <c r="P9" s="968">
        <v>100</v>
      </c>
      <c r="Q9" s="968">
        <v>10</v>
      </c>
      <c r="R9" s="968">
        <v>92</v>
      </c>
      <c r="S9" s="337">
        <v>294</v>
      </c>
      <c r="T9" s="317">
        <v>0</v>
      </c>
      <c r="U9" s="6">
        <v>125</v>
      </c>
      <c r="V9" s="317">
        <v>286</v>
      </c>
    </row>
    <row r="10" spans="1:22" ht="12.75">
      <c r="A10" s="1">
        <v>6</v>
      </c>
      <c r="B10" s="79" t="s">
        <v>24</v>
      </c>
      <c r="C10" s="337">
        <v>500</v>
      </c>
      <c r="D10" s="960">
        <v>500</v>
      </c>
      <c r="E10" s="77">
        <v>20</v>
      </c>
      <c r="F10" s="77">
        <v>898</v>
      </c>
      <c r="G10" s="337">
        <v>0</v>
      </c>
      <c r="H10" s="326">
        <v>45</v>
      </c>
      <c r="I10" s="23">
        <v>1</v>
      </c>
      <c r="J10" s="23">
        <v>9</v>
      </c>
      <c r="K10" s="6">
        <v>0</v>
      </c>
      <c r="L10" s="326">
        <v>0</v>
      </c>
      <c r="M10" s="326">
        <v>13</v>
      </c>
      <c r="N10" s="326">
        <v>51</v>
      </c>
      <c r="O10" s="6">
        <v>600</v>
      </c>
      <c r="P10" s="326">
        <v>600</v>
      </c>
      <c r="Q10" s="6">
        <v>29</v>
      </c>
      <c r="R10" s="6">
        <v>506</v>
      </c>
      <c r="S10" s="337">
        <v>552</v>
      </c>
      <c r="T10" s="317">
        <v>16</v>
      </c>
      <c r="U10" s="6">
        <v>166</v>
      </c>
      <c r="V10" s="317">
        <v>217</v>
      </c>
    </row>
    <row r="11" spans="1:22" ht="12.75">
      <c r="A11" s="1">
        <v>7</v>
      </c>
      <c r="B11" s="79" t="s">
        <v>25</v>
      </c>
      <c r="C11" s="337">
        <v>50</v>
      </c>
      <c r="D11" s="960">
        <v>50</v>
      </c>
      <c r="E11" s="23">
        <v>19</v>
      </c>
      <c r="F11" s="23">
        <v>39</v>
      </c>
      <c r="G11" s="337">
        <v>0</v>
      </c>
      <c r="H11" s="326">
        <v>10</v>
      </c>
      <c r="I11" s="23">
        <v>1</v>
      </c>
      <c r="J11" s="23">
        <v>9</v>
      </c>
      <c r="K11" s="337">
        <v>0</v>
      </c>
      <c r="L11" s="326">
        <v>0</v>
      </c>
      <c r="M11" s="326">
        <v>1</v>
      </c>
      <c r="N11" s="326">
        <v>13</v>
      </c>
      <c r="O11" s="337">
        <v>100</v>
      </c>
      <c r="P11" s="326">
        <v>100</v>
      </c>
      <c r="Q11" s="6">
        <v>5</v>
      </c>
      <c r="R11" s="6">
        <v>89</v>
      </c>
      <c r="S11" s="337">
        <v>366</v>
      </c>
      <c r="T11" s="317">
        <v>0</v>
      </c>
      <c r="U11" s="6">
        <v>4</v>
      </c>
      <c r="V11" s="317">
        <v>193</v>
      </c>
    </row>
    <row r="12" spans="1:22" ht="12.75">
      <c r="A12" s="1">
        <v>8</v>
      </c>
      <c r="B12" s="79" t="s">
        <v>27</v>
      </c>
      <c r="C12" s="337">
        <v>50</v>
      </c>
      <c r="D12" s="960">
        <v>50</v>
      </c>
      <c r="E12" s="6">
        <v>1</v>
      </c>
      <c r="F12" s="6">
        <v>284</v>
      </c>
      <c r="G12" s="969">
        <v>0</v>
      </c>
      <c r="H12" s="326">
        <v>10</v>
      </c>
      <c r="I12" s="23">
        <v>1</v>
      </c>
      <c r="J12" s="23">
        <v>29</v>
      </c>
      <c r="K12" s="969">
        <v>0</v>
      </c>
      <c r="L12" s="326">
        <v>0</v>
      </c>
      <c r="M12" s="326">
        <v>3</v>
      </c>
      <c r="N12" s="326">
        <v>6</v>
      </c>
      <c r="O12" s="337">
        <v>50</v>
      </c>
      <c r="P12" s="326">
        <v>50</v>
      </c>
      <c r="Q12" s="6">
        <v>8</v>
      </c>
      <c r="R12" s="6">
        <v>223</v>
      </c>
      <c r="S12" s="337">
        <v>278</v>
      </c>
      <c r="T12" s="317">
        <v>0</v>
      </c>
      <c r="U12" s="6">
        <v>143</v>
      </c>
      <c r="V12" s="317">
        <v>671</v>
      </c>
    </row>
    <row r="13" spans="1:22" ht="12.75">
      <c r="A13" s="1">
        <v>9</v>
      </c>
      <c r="B13" s="79" t="s">
        <v>26</v>
      </c>
      <c r="C13" s="337">
        <v>100</v>
      </c>
      <c r="D13" s="960">
        <v>100</v>
      </c>
      <c r="E13" s="23">
        <v>6</v>
      </c>
      <c r="F13" s="23">
        <v>0</v>
      </c>
      <c r="G13" s="893">
        <v>0</v>
      </c>
      <c r="H13" s="326">
        <v>20</v>
      </c>
      <c r="I13" s="23">
        <v>5</v>
      </c>
      <c r="J13" s="23">
        <v>0</v>
      </c>
      <c r="K13" s="893">
        <v>0</v>
      </c>
      <c r="L13" s="326">
        <v>0</v>
      </c>
      <c r="M13" s="326">
        <v>6</v>
      </c>
      <c r="N13" s="326">
        <v>0</v>
      </c>
      <c r="O13" s="893">
        <v>100</v>
      </c>
      <c r="P13" s="326">
        <v>100</v>
      </c>
      <c r="Q13" s="6">
        <v>1</v>
      </c>
      <c r="R13" s="6">
        <v>1</v>
      </c>
      <c r="S13" s="337">
        <v>442</v>
      </c>
      <c r="T13" s="317">
        <v>0</v>
      </c>
      <c r="U13" s="6">
        <v>45</v>
      </c>
      <c r="V13" s="317">
        <v>1</v>
      </c>
    </row>
    <row r="14" spans="1:22" ht="12.75">
      <c r="A14" s="1">
        <v>10</v>
      </c>
      <c r="B14" s="79" t="s">
        <v>28</v>
      </c>
      <c r="C14" s="337">
        <v>50</v>
      </c>
      <c r="D14" s="960">
        <v>50</v>
      </c>
      <c r="E14" s="23">
        <v>15</v>
      </c>
      <c r="F14" s="23">
        <v>46</v>
      </c>
      <c r="G14" s="337">
        <v>0</v>
      </c>
      <c r="H14" s="326">
        <v>10</v>
      </c>
      <c r="I14" s="23">
        <v>2</v>
      </c>
      <c r="J14" s="70">
        <v>10</v>
      </c>
      <c r="K14" s="337">
        <v>0</v>
      </c>
      <c r="L14" s="326">
        <v>0</v>
      </c>
      <c r="M14" s="326">
        <v>7</v>
      </c>
      <c r="N14" s="326">
        <v>1</v>
      </c>
      <c r="O14" s="337">
        <v>100</v>
      </c>
      <c r="P14" s="326">
        <v>100</v>
      </c>
      <c r="Q14" s="6">
        <v>5</v>
      </c>
      <c r="R14" s="6">
        <v>95</v>
      </c>
      <c r="S14" s="337">
        <v>289</v>
      </c>
      <c r="T14" s="317">
        <v>0</v>
      </c>
      <c r="U14" s="6">
        <v>27</v>
      </c>
      <c r="V14" s="317">
        <v>98</v>
      </c>
    </row>
    <row r="15" spans="1:22" ht="12.75">
      <c r="A15" s="1">
        <v>11</v>
      </c>
      <c r="B15" s="79" t="s">
        <v>29</v>
      </c>
      <c r="C15" s="337">
        <v>50</v>
      </c>
      <c r="D15" s="960">
        <v>50</v>
      </c>
      <c r="E15" s="6">
        <v>34</v>
      </c>
      <c r="F15" s="6">
        <v>17</v>
      </c>
      <c r="G15" s="337">
        <v>0</v>
      </c>
      <c r="H15" s="326">
        <v>10</v>
      </c>
      <c r="I15" s="6">
        <v>5</v>
      </c>
      <c r="J15" s="6">
        <v>6</v>
      </c>
      <c r="K15" s="337">
        <v>0</v>
      </c>
      <c r="L15" s="326">
        <v>0</v>
      </c>
      <c r="M15" s="326">
        <v>3</v>
      </c>
      <c r="N15" s="326">
        <v>0</v>
      </c>
      <c r="O15" s="337">
        <v>50</v>
      </c>
      <c r="P15" s="326">
        <v>50</v>
      </c>
      <c r="Q15" s="6">
        <v>22</v>
      </c>
      <c r="R15" s="6">
        <v>28</v>
      </c>
      <c r="S15" s="337">
        <v>50</v>
      </c>
      <c r="T15" s="317">
        <v>0</v>
      </c>
      <c r="U15" s="6">
        <v>35</v>
      </c>
      <c r="V15" s="317">
        <v>39</v>
      </c>
    </row>
    <row r="16" spans="1:22" ht="12.75">
      <c r="A16" s="1">
        <v>12</v>
      </c>
      <c r="B16" s="970" t="s">
        <v>625</v>
      </c>
      <c r="C16" s="337">
        <v>250</v>
      </c>
      <c r="D16" s="960">
        <v>250</v>
      </c>
      <c r="E16" s="23">
        <v>21</v>
      </c>
      <c r="F16" s="23">
        <v>425</v>
      </c>
      <c r="G16" s="960">
        <v>0</v>
      </c>
      <c r="H16" s="326">
        <v>10</v>
      </c>
      <c r="I16" s="23">
        <v>4</v>
      </c>
      <c r="J16" s="23">
        <v>10</v>
      </c>
      <c r="K16" s="960">
        <v>0</v>
      </c>
      <c r="L16" s="326">
        <v>0</v>
      </c>
      <c r="M16" s="326">
        <v>9</v>
      </c>
      <c r="N16" s="326">
        <v>6</v>
      </c>
      <c r="O16" s="337">
        <v>100</v>
      </c>
      <c r="P16" s="326">
        <v>100</v>
      </c>
      <c r="Q16" s="6">
        <v>2</v>
      </c>
      <c r="R16" s="6">
        <v>98</v>
      </c>
      <c r="S16" s="337">
        <v>278</v>
      </c>
      <c r="T16" s="317">
        <v>0</v>
      </c>
      <c r="U16" s="6">
        <v>23</v>
      </c>
      <c r="V16" s="317">
        <v>272</v>
      </c>
    </row>
    <row r="17" spans="1:22" ht="12.75">
      <c r="A17" s="1">
        <v>13</v>
      </c>
      <c r="B17" s="79" t="s">
        <v>546</v>
      </c>
      <c r="C17" s="337">
        <v>50</v>
      </c>
      <c r="D17" s="960">
        <v>50</v>
      </c>
      <c r="E17" s="23">
        <v>2</v>
      </c>
      <c r="F17" s="23">
        <v>70</v>
      </c>
      <c r="G17" s="337">
        <v>0</v>
      </c>
      <c r="H17" s="326">
        <v>10</v>
      </c>
      <c r="I17" s="23">
        <v>0</v>
      </c>
      <c r="J17" s="23">
        <v>10</v>
      </c>
      <c r="K17" s="337">
        <v>0</v>
      </c>
      <c r="L17" s="326">
        <v>0</v>
      </c>
      <c r="M17" s="326"/>
      <c r="N17" s="326"/>
      <c r="O17" s="337">
        <v>100</v>
      </c>
      <c r="P17" s="326">
        <v>100</v>
      </c>
      <c r="Q17" s="6">
        <v>0</v>
      </c>
      <c r="R17" s="6">
        <v>97</v>
      </c>
      <c r="S17" s="337">
        <v>278</v>
      </c>
      <c r="T17" s="317">
        <v>0</v>
      </c>
      <c r="U17" s="6">
        <v>18</v>
      </c>
      <c r="V17" s="317">
        <v>262</v>
      </c>
    </row>
    <row r="18" spans="1:22" ht="12.75">
      <c r="A18" s="1">
        <v>14</v>
      </c>
      <c r="B18" s="79" t="s">
        <v>31</v>
      </c>
      <c r="C18" s="337">
        <v>100</v>
      </c>
      <c r="D18" s="960">
        <v>100</v>
      </c>
      <c r="E18" s="326">
        <v>3</v>
      </c>
      <c r="F18" s="326">
        <v>106</v>
      </c>
      <c r="G18" s="337">
        <v>0</v>
      </c>
      <c r="H18" s="326">
        <v>5</v>
      </c>
      <c r="I18" s="23">
        <v>3</v>
      </c>
      <c r="J18" s="23">
        <v>5</v>
      </c>
      <c r="K18" s="337">
        <v>0</v>
      </c>
      <c r="L18" s="326">
        <v>0</v>
      </c>
      <c r="M18" s="326">
        <v>1</v>
      </c>
      <c r="N18" s="326">
        <v>9</v>
      </c>
      <c r="O18" s="337">
        <v>100</v>
      </c>
      <c r="P18" s="326">
        <v>100</v>
      </c>
      <c r="Q18" s="6">
        <v>2</v>
      </c>
      <c r="R18" s="6">
        <v>90</v>
      </c>
      <c r="S18" s="337">
        <v>308</v>
      </c>
      <c r="T18" s="317">
        <v>0</v>
      </c>
      <c r="U18" s="6">
        <v>53</v>
      </c>
      <c r="V18" s="317">
        <v>271</v>
      </c>
    </row>
    <row r="19" spans="1:22" ht="12.75">
      <c r="A19" s="1">
        <v>15</v>
      </c>
      <c r="B19" s="79" t="s">
        <v>32</v>
      </c>
      <c r="C19" s="337">
        <v>250</v>
      </c>
      <c r="D19" s="960">
        <v>250</v>
      </c>
      <c r="E19" s="77">
        <v>40</v>
      </c>
      <c r="F19" s="77">
        <v>208</v>
      </c>
      <c r="G19" s="337">
        <v>0</v>
      </c>
      <c r="H19" s="326">
        <v>20</v>
      </c>
      <c r="I19" s="23">
        <v>5</v>
      </c>
      <c r="J19" s="318">
        <v>19</v>
      </c>
      <c r="K19" s="337">
        <v>0</v>
      </c>
      <c r="L19" s="326">
        <v>0</v>
      </c>
      <c r="M19" s="326">
        <v>6</v>
      </c>
      <c r="N19" s="326">
        <v>8</v>
      </c>
      <c r="O19" s="337">
        <v>500</v>
      </c>
      <c r="P19" s="326">
        <v>500</v>
      </c>
      <c r="Q19" s="326">
        <v>236</v>
      </c>
      <c r="R19" s="326">
        <v>221</v>
      </c>
      <c r="S19" s="337">
        <v>605</v>
      </c>
      <c r="T19" s="317">
        <v>0</v>
      </c>
      <c r="U19" s="6">
        <v>202</v>
      </c>
      <c r="V19" s="317">
        <v>458</v>
      </c>
    </row>
    <row r="20" spans="1:22" ht="12.75">
      <c r="A20" s="1">
        <v>16</v>
      </c>
      <c r="B20" s="79" t="s">
        <v>33</v>
      </c>
      <c r="C20" s="337">
        <v>0</v>
      </c>
      <c r="D20" s="960">
        <v>0</v>
      </c>
      <c r="E20" s="960">
        <v>3</v>
      </c>
      <c r="F20" s="960">
        <v>62</v>
      </c>
      <c r="G20" s="337">
        <v>0</v>
      </c>
      <c r="H20" s="337">
        <v>5</v>
      </c>
      <c r="I20" s="337">
        <v>0</v>
      </c>
      <c r="J20" s="337">
        <v>5</v>
      </c>
      <c r="K20" s="337">
        <v>0</v>
      </c>
      <c r="L20" s="326">
        <v>0</v>
      </c>
      <c r="M20" s="326">
        <v>0</v>
      </c>
      <c r="N20" s="326">
        <v>0</v>
      </c>
      <c r="O20" s="337">
        <v>0</v>
      </c>
      <c r="P20" s="337">
        <v>0</v>
      </c>
      <c r="Q20" s="337">
        <v>2</v>
      </c>
      <c r="R20" s="337">
        <v>158</v>
      </c>
      <c r="S20" s="337">
        <v>263</v>
      </c>
      <c r="T20" s="337">
        <v>0</v>
      </c>
      <c r="U20" s="337">
        <v>24</v>
      </c>
      <c r="V20" s="337">
        <v>123</v>
      </c>
    </row>
    <row r="21" spans="1:22" ht="12.75">
      <c r="A21" s="1">
        <v>17</v>
      </c>
      <c r="B21" s="79" t="s">
        <v>34</v>
      </c>
      <c r="C21" s="337">
        <v>50</v>
      </c>
      <c r="D21" s="960">
        <v>50</v>
      </c>
      <c r="E21" s="6">
        <v>2</v>
      </c>
      <c r="F21" s="6">
        <v>68</v>
      </c>
      <c r="G21" s="337">
        <v>0</v>
      </c>
      <c r="H21" s="326">
        <v>5</v>
      </c>
      <c r="I21" s="6">
        <v>1</v>
      </c>
      <c r="J21" s="6">
        <v>5</v>
      </c>
      <c r="K21" s="337">
        <v>0</v>
      </c>
      <c r="L21" s="326">
        <v>0</v>
      </c>
      <c r="M21" s="326">
        <v>0</v>
      </c>
      <c r="N21" s="326">
        <v>3</v>
      </c>
      <c r="O21" s="337">
        <v>50</v>
      </c>
      <c r="P21" s="326">
        <v>50</v>
      </c>
      <c r="Q21" s="6">
        <v>0</v>
      </c>
      <c r="R21" s="6">
        <v>49</v>
      </c>
      <c r="S21" s="337">
        <v>192</v>
      </c>
      <c r="T21" s="317">
        <v>0</v>
      </c>
      <c r="U21" s="6">
        <v>5</v>
      </c>
      <c r="V21" s="317">
        <v>191</v>
      </c>
    </row>
    <row r="22" spans="1:22" ht="12.75">
      <c r="A22" s="1">
        <v>18</v>
      </c>
      <c r="B22" s="79" t="s">
        <v>35</v>
      </c>
      <c r="C22" s="337">
        <v>50</v>
      </c>
      <c r="D22" s="960">
        <v>50</v>
      </c>
      <c r="E22" s="23">
        <v>8</v>
      </c>
      <c r="F22" s="23">
        <v>42</v>
      </c>
      <c r="G22" s="337">
        <v>0</v>
      </c>
      <c r="H22" s="326">
        <v>5</v>
      </c>
      <c r="I22" s="23">
        <v>0</v>
      </c>
      <c r="J22" s="23">
        <v>0</v>
      </c>
      <c r="K22" s="337">
        <v>0</v>
      </c>
      <c r="L22" s="326">
        <v>0</v>
      </c>
      <c r="M22" s="326">
        <v>0</v>
      </c>
      <c r="N22" s="326">
        <v>0</v>
      </c>
      <c r="O22" s="337">
        <v>50</v>
      </c>
      <c r="P22" s="326">
        <v>50</v>
      </c>
      <c r="Q22" s="6">
        <v>1</v>
      </c>
      <c r="R22" s="6">
        <v>49</v>
      </c>
      <c r="S22" s="337">
        <v>361</v>
      </c>
      <c r="T22" s="317">
        <v>0</v>
      </c>
      <c r="U22" s="6">
        <v>0</v>
      </c>
      <c r="V22" s="317">
        <v>356</v>
      </c>
    </row>
    <row r="23" spans="1:22" ht="12.75">
      <c r="A23" s="1">
        <v>19</v>
      </c>
      <c r="B23" s="79" t="s">
        <v>36</v>
      </c>
      <c r="C23" s="337">
        <v>50</v>
      </c>
      <c r="D23" s="960">
        <v>50</v>
      </c>
      <c r="E23" s="23">
        <v>5</v>
      </c>
      <c r="F23" s="23">
        <v>50</v>
      </c>
      <c r="G23" s="893">
        <v>0</v>
      </c>
      <c r="H23" s="326">
        <v>5</v>
      </c>
      <c r="I23" s="23">
        <v>2</v>
      </c>
      <c r="J23" s="23">
        <v>4</v>
      </c>
      <c r="K23" s="893">
        <v>0</v>
      </c>
      <c r="L23" s="326">
        <v>0</v>
      </c>
      <c r="M23" s="326">
        <v>8</v>
      </c>
      <c r="N23" s="326">
        <v>9</v>
      </c>
      <c r="O23" s="893">
        <v>100</v>
      </c>
      <c r="P23" s="326">
        <v>100</v>
      </c>
      <c r="Q23" s="6">
        <v>2</v>
      </c>
      <c r="R23" s="6">
        <v>98</v>
      </c>
      <c r="S23" s="337">
        <v>191</v>
      </c>
      <c r="T23" s="317">
        <v>0</v>
      </c>
      <c r="U23" s="6">
        <v>3</v>
      </c>
      <c r="V23" s="317">
        <v>149</v>
      </c>
    </row>
    <row r="24" spans="1:22" ht="12.75">
      <c r="A24" s="1">
        <v>20</v>
      </c>
      <c r="B24" s="79" t="s">
        <v>149</v>
      </c>
      <c r="C24" s="337">
        <v>50</v>
      </c>
      <c r="D24" s="960">
        <v>50</v>
      </c>
      <c r="E24" s="23">
        <v>15</v>
      </c>
      <c r="F24" s="23">
        <v>58</v>
      </c>
      <c r="G24" s="337">
        <v>0</v>
      </c>
      <c r="H24" s="326">
        <v>20</v>
      </c>
      <c r="I24" s="6">
        <v>2</v>
      </c>
      <c r="J24" s="6">
        <v>20</v>
      </c>
      <c r="K24" s="337">
        <v>0</v>
      </c>
      <c r="L24" s="326">
        <v>0</v>
      </c>
      <c r="M24" s="326">
        <v>2</v>
      </c>
      <c r="N24" s="326">
        <v>33</v>
      </c>
      <c r="O24" s="337">
        <v>50</v>
      </c>
      <c r="P24" s="326">
        <v>50</v>
      </c>
      <c r="Q24" s="6">
        <v>5</v>
      </c>
      <c r="R24" s="6">
        <v>49</v>
      </c>
      <c r="S24" s="337">
        <v>1008</v>
      </c>
      <c r="T24" s="317">
        <v>0</v>
      </c>
      <c r="U24" s="6">
        <v>139</v>
      </c>
      <c r="V24" s="317">
        <v>864</v>
      </c>
    </row>
    <row r="25" spans="1:22" ht="12.75">
      <c r="A25" s="1">
        <v>21</v>
      </c>
      <c r="B25" s="79" t="s">
        <v>150</v>
      </c>
      <c r="C25" s="337">
        <v>50</v>
      </c>
      <c r="D25" s="960">
        <v>50</v>
      </c>
      <c r="E25" s="6">
        <v>5</v>
      </c>
      <c r="F25" s="6">
        <v>80</v>
      </c>
      <c r="G25" s="962">
        <v>0</v>
      </c>
      <c r="H25" s="326">
        <v>10</v>
      </c>
      <c r="I25" s="23">
        <v>6</v>
      </c>
      <c r="J25" s="23">
        <v>10</v>
      </c>
      <c r="K25" s="962">
        <v>0</v>
      </c>
      <c r="L25" s="326">
        <v>0</v>
      </c>
      <c r="M25" s="326">
        <v>11</v>
      </c>
      <c r="N25" s="326">
        <v>1</v>
      </c>
      <c r="O25" s="962">
        <v>50</v>
      </c>
      <c r="P25" s="326">
        <v>50</v>
      </c>
      <c r="Q25" s="6">
        <v>2</v>
      </c>
      <c r="R25" s="6">
        <v>50</v>
      </c>
      <c r="S25" s="337">
        <v>559</v>
      </c>
      <c r="T25" s="317">
        <v>0</v>
      </c>
      <c r="U25" s="6">
        <v>263</v>
      </c>
      <c r="V25" s="317">
        <v>559</v>
      </c>
    </row>
    <row r="26" spans="1:22" ht="12.75">
      <c r="A26" s="1">
        <v>22</v>
      </c>
      <c r="B26" s="79" t="s">
        <v>151</v>
      </c>
      <c r="C26" s="337">
        <v>50</v>
      </c>
      <c r="D26" s="960">
        <v>50</v>
      </c>
      <c r="E26" s="70">
        <v>4</v>
      </c>
      <c r="F26" s="70">
        <v>74</v>
      </c>
      <c r="G26" s="337">
        <v>0</v>
      </c>
      <c r="H26" s="326">
        <v>15</v>
      </c>
      <c r="I26" s="23">
        <v>4</v>
      </c>
      <c r="J26" s="23">
        <v>15</v>
      </c>
      <c r="K26" s="337">
        <v>0</v>
      </c>
      <c r="L26" s="326">
        <v>0</v>
      </c>
      <c r="M26" s="326">
        <v>3</v>
      </c>
      <c r="N26" s="326">
        <v>23</v>
      </c>
      <c r="O26" s="337">
        <v>50</v>
      </c>
      <c r="P26" s="326">
        <v>50</v>
      </c>
      <c r="Q26" s="23">
        <v>18</v>
      </c>
      <c r="R26" s="23">
        <v>48</v>
      </c>
      <c r="S26" s="337">
        <v>289</v>
      </c>
      <c r="T26" s="317">
        <v>0</v>
      </c>
      <c r="U26" s="6">
        <v>33</v>
      </c>
      <c r="V26" s="317">
        <v>196</v>
      </c>
    </row>
    <row r="27" spans="1:22" ht="12.75">
      <c r="A27" s="1">
        <v>23</v>
      </c>
      <c r="B27" s="79" t="s">
        <v>152</v>
      </c>
      <c r="C27" s="337">
        <v>250</v>
      </c>
      <c r="D27" s="960">
        <v>250</v>
      </c>
      <c r="E27" s="6">
        <v>78</v>
      </c>
      <c r="F27" s="6">
        <v>262</v>
      </c>
      <c r="G27" s="337">
        <v>0</v>
      </c>
      <c r="H27" s="326">
        <v>20</v>
      </c>
      <c r="I27" s="23">
        <v>10</v>
      </c>
      <c r="J27" s="23">
        <v>18</v>
      </c>
      <c r="K27" s="337">
        <v>0</v>
      </c>
      <c r="L27" s="326">
        <v>0</v>
      </c>
      <c r="M27" s="326">
        <v>7</v>
      </c>
      <c r="N27" s="326">
        <v>3</v>
      </c>
      <c r="O27" s="337">
        <v>200</v>
      </c>
      <c r="P27" s="326">
        <v>200</v>
      </c>
      <c r="Q27" s="6">
        <v>11</v>
      </c>
      <c r="R27" s="6">
        <v>192</v>
      </c>
      <c r="S27" s="337">
        <v>1391</v>
      </c>
      <c r="T27" s="317">
        <v>678</v>
      </c>
      <c r="U27" s="6">
        <v>973</v>
      </c>
      <c r="V27" s="317">
        <v>1118</v>
      </c>
    </row>
    <row r="28" spans="1:22" ht="12.75">
      <c r="A28" s="1">
        <v>24</v>
      </c>
      <c r="B28" s="79" t="s">
        <v>153</v>
      </c>
      <c r="C28" s="337">
        <v>50</v>
      </c>
      <c r="D28" s="960">
        <v>50</v>
      </c>
      <c r="E28" s="6">
        <v>0</v>
      </c>
      <c r="F28" s="6">
        <v>41</v>
      </c>
      <c r="G28" s="337">
        <v>0</v>
      </c>
      <c r="H28" s="326">
        <v>10</v>
      </c>
      <c r="I28" s="23">
        <v>0</v>
      </c>
      <c r="J28" s="23">
        <v>4</v>
      </c>
      <c r="K28" s="337">
        <v>0</v>
      </c>
      <c r="L28" s="326">
        <v>0</v>
      </c>
      <c r="M28" s="326">
        <v>0</v>
      </c>
      <c r="N28" s="326">
        <v>5</v>
      </c>
      <c r="O28" s="337">
        <v>50</v>
      </c>
      <c r="P28" s="326">
        <v>50</v>
      </c>
      <c r="Q28" s="23">
        <v>0</v>
      </c>
      <c r="R28" s="23">
        <v>50</v>
      </c>
      <c r="S28" s="337">
        <v>595</v>
      </c>
      <c r="T28" s="317">
        <v>0</v>
      </c>
      <c r="U28" s="6">
        <v>126</v>
      </c>
      <c r="V28" s="317">
        <v>383</v>
      </c>
    </row>
    <row r="29" spans="1:22" ht="12.75">
      <c r="A29" s="1">
        <v>25</v>
      </c>
      <c r="B29" s="79" t="s">
        <v>154</v>
      </c>
      <c r="C29" s="337">
        <v>310</v>
      </c>
      <c r="D29" s="960">
        <v>310</v>
      </c>
      <c r="E29" s="6">
        <v>13</v>
      </c>
      <c r="F29" s="6">
        <v>315</v>
      </c>
      <c r="G29" s="337">
        <v>0</v>
      </c>
      <c r="H29" s="326">
        <v>60</v>
      </c>
      <c r="I29" s="6">
        <v>15</v>
      </c>
      <c r="J29" s="6">
        <v>60</v>
      </c>
      <c r="K29" s="337">
        <v>0</v>
      </c>
      <c r="L29" s="326">
        <v>0</v>
      </c>
      <c r="M29" s="326">
        <v>19</v>
      </c>
      <c r="N29" s="326">
        <v>9</v>
      </c>
      <c r="O29" s="337">
        <v>500</v>
      </c>
      <c r="P29" s="326">
        <v>500</v>
      </c>
      <c r="Q29" s="6">
        <v>58</v>
      </c>
      <c r="R29" s="6">
        <v>476</v>
      </c>
      <c r="S29" s="337">
        <v>1692</v>
      </c>
      <c r="T29" s="317">
        <v>0</v>
      </c>
      <c r="U29" s="6">
        <v>144</v>
      </c>
      <c r="V29" s="317">
        <v>238</v>
      </c>
    </row>
    <row r="30" spans="1:22" ht="12.75">
      <c r="A30" s="1">
        <v>26</v>
      </c>
      <c r="B30" s="971" t="s">
        <v>37</v>
      </c>
      <c r="C30" s="337">
        <v>200</v>
      </c>
      <c r="D30" s="960">
        <v>200</v>
      </c>
      <c r="E30" s="6">
        <v>10</v>
      </c>
      <c r="F30" s="6">
        <v>98</v>
      </c>
      <c r="G30" s="337">
        <v>0</v>
      </c>
      <c r="H30" s="326">
        <v>40</v>
      </c>
      <c r="I30" s="70">
        <v>9</v>
      </c>
      <c r="J30" s="70">
        <v>13</v>
      </c>
      <c r="K30" s="337">
        <v>0</v>
      </c>
      <c r="L30" s="326">
        <v>0</v>
      </c>
      <c r="M30" s="326">
        <v>10</v>
      </c>
      <c r="N30" s="326">
        <v>73</v>
      </c>
      <c r="O30" s="337">
        <v>100</v>
      </c>
      <c r="P30" s="326">
        <v>100</v>
      </c>
      <c r="Q30" s="326">
        <v>10</v>
      </c>
      <c r="R30" s="326">
        <v>89</v>
      </c>
      <c r="S30" s="337">
        <v>490</v>
      </c>
      <c r="T30" s="317">
        <v>0</v>
      </c>
      <c r="U30" s="6">
        <v>132</v>
      </c>
      <c r="V30" s="317">
        <v>125</v>
      </c>
    </row>
    <row r="31" spans="1:22" ht="12.75">
      <c r="A31" s="1">
        <v>26</v>
      </c>
      <c r="B31" s="159" t="s">
        <v>333</v>
      </c>
      <c r="C31" s="77">
        <v>40</v>
      </c>
      <c r="D31" s="317">
        <v>40</v>
      </c>
      <c r="E31" s="70">
        <v>2</v>
      </c>
      <c r="F31" s="70">
        <v>84</v>
      </c>
      <c r="G31" s="23">
        <v>0</v>
      </c>
      <c r="H31" s="326">
        <v>5</v>
      </c>
      <c r="I31" s="326">
        <v>2</v>
      </c>
      <c r="J31" s="326">
        <v>0</v>
      </c>
      <c r="K31" s="77">
        <v>0</v>
      </c>
      <c r="L31" s="326">
        <v>0</v>
      </c>
      <c r="M31" s="326">
        <v>0</v>
      </c>
      <c r="N31" s="326">
        <v>0</v>
      </c>
      <c r="O31" s="6">
        <v>50</v>
      </c>
      <c r="P31" s="326">
        <v>50</v>
      </c>
      <c r="Q31" s="326">
        <v>0</v>
      </c>
      <c r="R31" s="326">
        <v>50</v>
      </c>
      <c r="S31" s="913">
        <v>50</v>
      </c>
      <c r="T31" s="972">
        <v>0</v>
      </c>
      <c r="U31" s="6">
        <v>0</v>
      </c>
      <c r="V31" s="317">
        <v>7</v>
      </c>
    </row>
    <row r="32" spans="1:22" ht="12.75">
      <c r="A32" s="1794" t="s">
        <v>1</v>
      </c>
      <c r="B32" s="1794"/>
      <c r="C32" s="101">
        <v>3500</v>
      </c>
      <c r="D32" s="101">
        <v>3500</v>
      </c>
      <c r="E32" s="101">
        <v>927</v>
      </c>
      <c r="F32" s="101">
        <v>5364</v>
      </c>
      <c r="G32" s="101">
        <f aca="true" t="shared" si="0" ref="G32:N32">SUM(G5:G23)</f>
        <v>0</v>
      </c>
      <c r="H32" s="101">
        <f t="shared" si="0"/>
        <v>420</v>
      </c>
      <c r="I32" s="101">
        <f>SUM(I5:I24)</f>
        <v>126</v>
      </c>
      <c r="J32" s="101">
        <f t="shared" si="0"/>
        <v>368</v>
      </c>
      <c r="K32" s="101">
        <f t="shared" si="0"/>
        <v>0</v>
      </c>
      <c r="L32" s="101">
        <f t="shared" si="0"/>
        <v>0</v>
      </c>
      <c r="M32" s="101">
        <f t="shared" si="0"/>
        <v>243</v>
      </c>
      <c r="N32" s="101">
        <f t="shared" si="0"/>
        <v>196</v>
      </c>
      <c r="O32" s="101">
        <v>3950</v>
      </c>
      <c r="P32" s="101">
        <v>3950</v>
      </c>
      <c r="Q32" s="101">
        <v>524</v>
      </c>
      <c r="R32" s="101">
        <f>SUM(R5:R31)</f>
        <v>4703</v>
      </c>
      <c r="S32" s="101">
        <f>SUM(S5:S23)</f>
        <v>12133</v>
      </c>
      <c r="T32" s="101">
        <f>SUM(T5:T23)</f>
        <v>5504</v>
      </c>
      <c r="U32" s="101">
        <f>SUM(U5:U29)</f>
        <v>4339</v>
      </c>
      <c r="V32" s="973">
        <f>SUM(V5:V29)</f>
        <v>13267</v>
      </c>
    </row>
    <row r="33" spans="1:22" ht="12.75">
      <c r="A33" s="1794" t="s">
        <v>2</v>
      </c>
      <c r="B33" s="1794"/>
      <c r="C33" s="101">
        <v>960</v>
      </c>
      <c r="D33" s="101">
        <v>960</v>
      </c>
      <c r="E33" s="101">
        <v>125</v>
      </c>
      <c r="F33" s="101">
        <v>928</v>
      </c>
      <c r="G33" s="101">
        <f aca="true" t="shared" si="1" ref="G33:R33">SUM(G24:G30)</f>
        <v>0</v>
      </c>
      <c r="H33" s="101">
        <f t="shared" si="1"/>
        <v>175</v>
      </c>
      <c r="I33" s="101">
        <f t="shared" si="1"/>
        <v>46</v>
      </c>
      <c r="J33" s="101">
        <f t="shared" si="1"/>
        <v>140</v>
      </c>
      <c r="K33" s="101">
        <f t="shared" si="1"/>
        <v>0</v>
      </c>
      <c r="L33" s="101">
        <f t="shared" si="1"/>
        <v>0</v>
      </c>
      <c r="M33" s="101">
        <f t="shared" si="1"/>
        <v>52</v>
      </c>
      <c r="N33" s="101">
        <f t="shared" si="1"/>
        <v>147</v>
      </c>
      <c r="O33" s="101">
        <v>1000</v>
      </c>
      <c r="P33" s="974">
        <v>1000</v>
      </c>
      <c r="Q33" s="101">
        <v>104</v>
      </c>
      <c r="R33" s="101">
        <f t="shared" si="1"/>
        <v>954</v>
      </c>
      <c r="S33" s="101">
        <f>SUM(S24:S30)</f>
        <v>6024</v>
      </c>
      <c r="T33" s="101">
        <f>SUM(T24:T30)</f>
        <v>678</v>
      </c>
      <c r="U33" s="101">
        <f>SUM(U24:U30)</f>
        <v>1810</v>
      </c>
      <c r="V33" s="101">
        <f>SUM(V24:V30)</f>
        <v>3483</v>
      </c>
    </row>
    <row r="34" spans="1:22" ht="12.75">
      <c r="A34" s="1794" t="s">
        <v>0</v>
      </c>
      <c r="B34" s="1794"/>
      <c r="C34" s="101">
        <v>4500</v>
      </c>
      <c r="D34" s="101">
        <v>4500</v>
      </c>
      <c r="E34" s="101">
        <v>1054</v>
      </c>
      <c r="F34" s="101">
        <v>6376</v>
      </c>
      <c r="G34" s="101">
        <f>SUM(G32:G33:G31)</f>
        <v>0</v>
      </c>
      <c r="H34" s="101">
        <f>SUM(H32:H33:H31)</f>
        <v>600</v>
      </c>
      <c r="I34" s="101">
        <f>SUM(I32:I33:I31)</f>
        <v>174</v>
      </c>
      <c r="J34" s="101">
        <f>SUM(J32:J33:J31)</f>
        <v>508</v>
      </c>
      <c r="K34" s="101">
        <f>SUM(K32:K33:K31)</f>
        <v>0</v>
      </c>
      <c r="L34" s="101">
        <f>SUM(L32:L33:L31)</f>
        <v>0</v>
      </c>
      <c r="M34" s="101">
        <f>SUM(M32:M33:M31)</f>
        <v>295</v>
      </c>
      <c r="N34" s="101">
        <f>SUM(N32:N33:N31)</f>
        <v>343</v>
      </c>
      <c r="O34" s="101">
        <v>5000</v>
      </c>
      <c r="P34" s="101">
        <v>5000</v>
      </c>
      <c r="Q34" s="101">
        <v>628</v>
      </c>
      <c r="R34" s="101">
        <f>SUM(R32:R33:R31)</f>
        <v>5707</v>
      </c>
      <c r="S34" s="101">
        <f>SUM(S32:S33:S31)</f>
        <v>18207</v>
      </c>
      <c r="T34" s="101">
        <f>SUM(T32:T33:T31)</f>
        <v>6182</v>
      </c>
      <c r="U34" s="101">
        <f>SUM(U32:U33:U31)</f>
        <v>6149</v>
      </c>
      <c r="V34" s="973">
        <f>SUM(V32:V33:V31)</f>
        <v>16757</v>
      </c>
    </row>
  </sheetData>
  <sheetProtection/>
  <mergeCells count="10">
    <mergeCell ref="A1:V2"/>
    <mergeCell ref="S3:V3"/>
    <mergeCell ref="A32:B32"/>
    <mergeCell ref="A33:B33"/>
    <mergeCell ref="A34:B34"/>
    <mergeCell ref="A3:A4"/>
    <mergeCell ref="B3:B4"/>
    <mergeCell ref="C3:F3"/>
    <mergeCell ref="G3:J3"/>
    <mergeCell ref="O3:R3"/>
  </mergeCells>
  <printOptions horizontalCentered="1" verticalCentered="1"/>
  <pageMargins left="0.75" right="0.75" top="1" bottom="1" header="0.5" footer="0.5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2">
      <pane ySplit="2" topLeftCell="A25" activePane="bottomLeft" state="frozen"/>
      <selection pane="topLeft" activeCell="A2" sqref="A2"/>
      <selection pane="bottomLeft" activeCell="Y28" sqref="Y28"/>
    </sheetView>
  </sheetViews>
  <sheetFormatPr defaultColWidth="9.140625" defaultRowHeight="12.75"/>
  <cols>
    <col min="1" max="1" width="29.8515625" style="0" customWidth="1"/>
    <col min="2" max="2" width="3.28125" style="0" hidden="1" customWidth="1"/>
    <col min="3" max="3" width="3.7109375" style="0" hidden="1" customWidth="1"/>
    <col min="4" max="4" width="3.421875" style="0" hidden="1" customWidth="1"/>
    <col min="5" max="5" width="3.57421875" style="0" hidden="1" customWidth="1"/>
    <col min="6" max="11" width="9.140625" style="0" hidden="1" customWidth="1"/>
  </cols>
  <sheetData>
    <row r="1" spans="1:14" ht="1.5" customHeight="1" hidden="1">
      <c r="A1" s="1504" t="s">
        <v>570</v>
      </c>
      <c r="B1" s="1504"/>
      <c r="C1" s="1504"/>
      <c r="D1" s="1504"/>
      <c r="E1" s="1504"/>
      <c r="F1" s="1504"/>
      <c r="G1" s="1504"/>
      <c r="H1" s="1504"/>
      <c r="I1" s="1504"/>
      <c r="J1" s="1504"/>
      <c r="K1" s="1504"/>
      <c r="L1" s="1504"/>
      <c r="M1" s="1504"/>
      <c r="N1" s="1504"/>
    </row>
    <row r="2" spans="1:14" ht="1.5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1:14" ht="1.5" customHeight="1" thickBot="1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21" ht="26.25" customHeight="1" thickBot="1">
      <c r="A4" s="1512" t="s">
        <v>798</v>
      </c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4"/>
    </row>
    <row r="5" spans="1:21" ht="13.5" thickBot="1">
      <c r="A5" s="1509" t="s">
        <v>0</v>
      </c>
      <c r="B5" s="1510"/>
      <c r="C5" s="1510"/>
      <c r="D5" s="1510"/>
      <c r="E5" s="1510"/>
      <c r="F5" s="1510"/>
      <c r="G5" s="1510"/>
      <c r="H5" s="1510"/>
      <c r="I5" s="1510"/>
      <c r="J5" s="1510"/>
      <c r="K5" s="1510"/>
      <c r="L5" s="1510"/>
      <c r="M5" s="1510"/>
      <c r="N5" s="1510"/>
      <c r="O5" s="1510"/>
      <c r="P5" s="1510"/>
      <c r="Q5" s="1510"/>
      <c r="R5" s="1510"/>
      <c r="S5" s="1510"/>
      <c r="T5" s="1510"/>
      <c r="U5" s="1511"/>
    </row>
    <row r="6" spans="1:21" ht="12.75">
      <c r="A6" s="191" t="s">
        <v>6</v>
      </c>
      <c r="B6" s="64">
        <v>2001</v>
      </c>
      <c r="C6" s="64">
        <v>2002</v>
      </c>
      <c r="D6" s="64">
        <v>2003</v>
      </c>
      <c r="E6" s="64">
        <v>2004</v>
      </c>
      <c r="F6" s="64">
        <v>2005</v>
      </c>
      <c r="G6" s="64">
        <v>2006</v>
      </c>
      <c r="H6" s="64">
        <v>2007</v>
      </c>
      <c r="I6" s="64">
        <v>2008</v>
      </c>
      <c r="J6" s="64">
        <v>2009</v>
      </c>
      <c r="K6" s="64">
        <v>2010</v>
      </c>
      <c r="L6" s="64">
        <v>2012</v>
      </c>
      <c r="M6" s="64">
        <v>2013</v>
      </c>
      <c r="N6" s="64">
        <v>2014</v>
      </c>
      <c r="O6" s="336" t="s">
        <v>535</v>
      </c>
      <c r="P6" s="336" t="s">
        <v>548</v>
      </c>
      <c r="Q6" s="336" t="s">
        <v>569</v>
      </c>
      <c r="R6" s="842" t="s">
        <v>651</v>
      </c>
      <c r="S6" s="842" t="s">
        <v>704</v>
      </c>
      <c r="T6" s="192" t="s">
        <v>726</v>
      </c>
      <c r="U6" s="192" t="s">
        <v>747</v>
      </c>
    </row>
    <row r="7" spans="1:21" ht="12.75">
      <c r="A7" s="337" t="s">
        <v>664</v>
      </c>
      <c r="B7" s="6">
        <v>97</v>
      </c>
      <c r="C7" s="6">
        <v>97</v>
      </c>
      <c r="D7" s="6">
        <v>97</v>
      </c>
      <c r="E7" s="6">
        <v>98</v>
      </c>
      <c r="F7" s="68">
        <v>97.7</v>
      </c>
      <c r="G7" s="6">
        <v>97</v>
      </c>
      <c r="H7" s="6">
        <v>98</v>
      </c>
      <c r="I7" s="68">
        <v>97.5</v>
      </c>
      <c r="J7" s="68">
        <v>97.4</v>
      </c>
      <c r="K7" s="68">
        <v>97.2</v>
      </c>
      <c r="L7" s="68">
        <v>95.9</v>
      </c>
      <c r="M7" s="68">
        <v>96.9</v>
      </c>
      <c r="N7" s="68">
        <v>95</v>
      </c>
      <c r="O7" s="68">
        <v>95</v>
      </c>
      <c r="P7" s="68">
        <v>94.1</v>
      </c>
      <c r="Q7" s="68">
        <v>95.1</v>
      </c>
      <c r="R7" s="68">
        <v>94.7</v>
      </c>
      <c r="S7" s="68">
        <v>95.1</v>
      </c>
      <c r="T7" s="68">
        <v>91.68883920840089</v>
      </c>
      <c r="U7" s="68">
        <v>90.84457175963179</v>
      </c>
    </row>
    <row r="8" spans="1:21" ht="12.75">
      <c r="A8" s="337" t="s">
        <v>658</v>
      </c>
      <c r="B8" s="6"/>
      <c r="C8" s="6"/>
      <c r="D8" s="6"/>
      <c r="E8" s="6"/>
      <c r="F8" s="68">
        <v>97.6</v>
      </c>
      <c r="G8" s="68">
        <v>96.2</v>
      </c>
      <c r="H8" s="68">
        <v>96.8</v>
      </c>
      <c r="I8" s="68">
        <v>96.2</v>
      </c>
      <c r="J8" s="68">
        <v>96.1</v>
      </c>
      <c r="K8" s="68">
        <v>95.7</v>
      </c>
      <c r="L8" s="68">
        <v>93.1</v>
      </c>
      <c r="M8" s="68">
        <v>93.1</v>
      </c>
      <c r="N8" s="68">
        <v>90.3</v>
      </c>
      <c r="O8" s="68">
        <v>88.7</v>
      </c>
      <c r="P8" s="68">
        <v>86.7</v>
      </c>
      <c r="Q8" s="68">
        <v>86.8</v>
      </c>
      <c r="R8" s="68">
        <v>89.3</v>
      </c>
      <c r="S8" s="68">
        <v>90.7</v>
      </c>
      <c r="T8" s="68">
        <v>84.90801132168349</v>
      </c>
      <c r="U8" s="68">
        <v>82.32051141093503</v>
      </c>
    </row>
    <row r="9" spans="1:21" ht="12.75">
      <c r="A9" s="337" t="s">
        <v>579</v>
      </c>
      <c r="B9" s="6"/>
      <c r="C9" s="6"/>
      <c r="D9" s="6"/>
      <c r="E9" s="6"/>
      <c r="F9" s="68">
        <v>98.6</v>
      </c>
      <c r="G9" s="68">
        <v>98.4</v>
      </c>
      <c r="H9" s="68">
        <v>98</v>
      </c>
      <c r="I9" s="68">
        <v>97.8</v>
      </c>
      <c r="J9" s="68">
        <v>97.7</v>
      </c>
      <c r="K9" s="68">
        <v>98.1</v>
      </c>
      <c r="L9" s="68">
        <v>96.9</v>
      </c>
      <c r="M9" s="68">
        <v>96.1</v>
      </c>
      <c r="N9" s="68">
        <v>95.2</v>
      </c>
      <c r="O9" s="68">
        <v>92.8</v>
      </c>
      <c r="P9" s="68">
        <v>92.8</v>
      </c>
      <c r="Q9" s="68">
        <v>93.2</v>
      </c>
      <c r="R9" s="68">
        <v>94.6</v>
      </c>
      <c r="S9" s="68">
        <v>93.5</v>
      </c>
      <c r="T9" s="68">
        <v>67.34934708010496</v>
      </c>
      <c r="U9" s="68">
        <v>90.04212020108999</v>
      </c>
    </row>
    <row r="10" spans="1:21" ht="12.75">
      <c r="A10" s="337" t="s">
        <v>580</v>
      </c>
      <c r="B10" s="6"/>
      <c r="C10" s="6"/>
      <c r="D10" s="6"/>
      <c r="E10" s="6"/>
      <c r="F10" s="68">
        <v>97.6</v>
      </c>
      <c r="G10" s="68">
        <v>98.1</v>
      </c>
      <c r="H10" s="68">
        <v>96.8</v>
      </c>
      <c r="I10" s="68">
        <v>98.3</v>
      </c>
      <c r="J10" s="68">
        <v>97.1</v>
      </c>
      <c r="K10" s="68">
        <v>94.3</v>
      </c>
      <c r="L10" s="68">
        <v>86.7</v>
      </c>
      <c r="M10" s="68">
        <v>95.4</v>
      </c>
      <c r="N10" s="68">
        <v>92.4</v>
      </c>
      <c r="O10" s="68">
        <v>81.7</v>
      </c>
      <c r="P10" s="68">
        <v>81.3</v>
      </c>
      <c r="Q10" s="68">
        <v>91.9</v>
      </c>
      <c r="R10" s="68">
        <v>91.2</v>
      </c>
      <c r="S10" s="68">
        <v>92.8</v>
      </c>
      <c r="T10" s="68">
        <v>80.03982647037905</v>
      </c>
      <c r="U10" s="68">
        <v>75.42559281689716</v>
      </c>
    </row>
    <row r="11" spans="1:21" ht="12.75">
      <c r="A11" s="337" t="s">
        <v>659</v>
      </c>
      <c r="B11" s="6">
        <v>97</v>
      </c>
      <c r="C11" s="6">
        <v>97</v>
      </c>
      <c r="D11" s="6">
        <v>98</v>
      </c>
      <c r="E11" s="6">
        <v>98</v>
      </c>
      <c r="F11" s="68">
        <v>97.8</v>
      </c>
      <c r="G11" s="6">
        <v>97</v>
      </c>
      <c r="H11" s="6">
        <v>98</v>
      </c>
      <c r="I11" s="68">
        <v>97.5</v>
      </c>
      <c r="J11" s="68">
        <v>97.4</v>
      </c>
      <c r="K11" s="68">
        <v>97.1</v>
      </c>
      <c r="L11" s="68">
        <v>93.7</v>
      </c>
      <c r="M11" s="68">
        <v>97.4</v>
      </c>
      <c r="N11" s="68">
        <v>95.1</v>
      </c>
      <c r="O11" s="68">
        <v>94.9</v>
      </c>
      <c r="P11" s="68">
        <v>94.2</v>
      </c>
      <c r="Q11" s="68">
        <v>95.2</v>
      </c>
      <c r="R11" s="68">
        <v>94.7</v>
      </c>
      <c r="S11" s="68">
        <v>95.1</v>
      </c>
      <c r="T11" s="68">
        <v>91.6888392084009</v>
      </c>
      <c r="U11" s="68">
        <v>90.84457175963179</v>
      </c>
    </row>
    <row r="12" spans="1:21" ht="12.75">
      <c r="A12" s="337" t="s">
        <v>660</v>
      </c>
      <c r="B12" s="6"/>
      <c r="C12" s="6"/>
      <c r="D12" s="6"/>
      <c r="E12" s="6"/>
      <c r="F12" s="68">
        <v>97.7</v>
      </c>
      <c r="G12" s="68">
        <v>96.4</v>
      </c>
      <c r="H12" s="68">
        <v>96.9</v>
      </c>
      <c r="I12" s="68">
        <v>96.2</v>
      </c>
      <c r="J12" s="68">
        <v>96.3</v>
      </c>
      <c r="K12" s="68">
        <v>95.9</v>
      </c>
      <c r="L12" s="68">
        <v>92.2</v>
      </c>
      <c r="M12" s="68">
        <v>92.9</v>
      </c>
      <c r="N12" s="68">
        <v>90.6</v>
      </c>
      <c r="O12" s="68">
        <v>83.8</v>
      </c>
      <c r="P12" s="68">
        <v>87.3</v>
      </c>
      <c r="Q12" s="68">
        <v>87.1</v>
      </c>
      <c r="R12" s="68">
        <v>89.3</v>
      </c>
      <c r="S12" s="68">
        <v>90.7</v>
      </c>
      <c r="T12" s="68">
        <v>84.90801132168349</v>
      </c>
      <c r="U12" s="68">
        <v>82.32051141093503</v>
      </c>
    </row>
    <row r="13" spans="1:21" ht="12.75">
      <c r="A13" s="337" t="s">
        <v>797</v>
      </c>
      <c r="B13" s="6"/>
      <c r="C13" s="6"/>
      <c r="D13" s="6"/>
      <c r="E13" s="6"/>
      <c r="F13" s="68">
        <v>98.5</v>
      </c>
      <c r="G13" s="68">
        <v>98.2</v>
      </c>
      <c r="H13" s="68">
        <v>98.4</v>
      </c>
      <c r="I13" s="68">
        <v>97.8</v>
      </c>
      <c r="J13" s="68">
        <v>98</v>
      </c>
      <c r="K13" s="68">
        <v>98</v>
      </c>
      <c r="L13" s="68">
        <v>96.3</v>
      </c>
      <c r="M13" s="68">
        <v>96</v>
      </c>
      <c r="N13" s="68">
        <v>95.3</v>
      </c>
      <c r="O13" s="68">
        <v>90.8</v>
      </c>
      <c r="P13" s="68">
        <v>87.6</v>
      </c>
      <c r="Q13" s="68">
        <v>92.5</v>
      </c>
      <c r="R13" s="68">
        <v>94.4</v>
      </c>
      <c r="S13" s="68">
        <v>93.4</v>
      </c>
      <c r="T13" s="68">
        <v>82.03057039890642</v>
      </c>
      <c r="U13" s="68">
        <v>85.32187137360289</v>
      </c>
    </row>
    <row r="14" spans="1:21" ht="12.75">
      <c r="A14" s="337" t="s">
        <v>581</v>
      </c>
      <c r="B14" s="6"/>
      <c r="C14" s="6"/>
      <c r="D14" s="6"/>
      <c r="E14" s="6"/>
      <c r="F14" s="68">
        <v>98.7</v>
      </c>
      <c r="G14" s="68">
        <v>97.9</v>
      </c>
      <c r="H14" s="68">
        <v>96.4</v>
      </c>
      <c r="I14" s="68">
        <v>98.2</v>
      </c>
      <c r="J14" s="68">
        <v>97.1</v>
      </c>
      <c r="K14" s="68">
        <v>94.7</v>
      </c>
      <c r="L14" s="68">
        <v>83.4</v>
      </c>
      <c r="M14" s="68">
        <v>95.4</v>
      </c>
      <c r="N14" s="68">
        <v>91.2</v>
      </c>
      <c r="O14" s="68">
        <v>67.6</v>
      </c>
      <c r="P14" s="68">
        <v>75.3</v>
      </c>
      <c r="Q14" s="68">
        <v>91.3</v>
      </c>
      <c r="R14" s="68">
        <v>91.4</v>
      </c>
      <c r="S14" s="68">
        <v>92.1</v>
      </c>
      <c r="T14" s="68">
        <v>78.8365604126152</v>
      </c>
      <c r="U14" s="68"/>
    </row>
    <row r="15" spans="1:21" s="209" customFormat="1" ht="12.75">
      <c r="A15" s="337" t="s">
        <v>582</v>
      </c>
      <c r="B15" s="6">
        <v>95</v>
      </c>
      <c r="C15" s="6">
        <v>93</v>
      </c>
      <c r="D15" s="6">
        <v>95</v>
      </c>
      <c r="E15" s="6">
        <v>97</v>
      </c>
      <c r="F15" s="68">
        <v>95.6</v>
      </c>
      <c r="G15" s="6">
        <v>96</v>
      </c>
      <c r="H15" s="6">
        <v>97</v>
      </c>
      <c r="I15" s="68">
        <v>96.4</v>
      </c>
      <c r="J15" s="68">
        <v>95.9</v>
      </c>
      <c r="K15" s="68">
        <v>95.7</v>
      </c>
      <c r="L15" s="68">
        <v>90.4</v>
      </c>
      <c r="M15" s="68">
        <v>92.6</v>
      </c>
      <c r="N15" s="68">
        <v>85.8</v>
      </c>
      <c r="O15" s="68">
        <v>84</v>
      </c>
      <c r="P15" s="68">
        <v>81</v>
      </c>
      <c r="Q15" s="68">
        <v>85.2</v>
      </c>
      <c r="R15" s="68">
        <v>93.4</v>
      </c>
      <c r="S15" s="68">
        <v>88</v>
      </c>
      <c r="T15" s="68">
        <v>78.13500843222502</v>
      </c>
      <c r="U15" s="68">
        <v>74.79510410717869</v>
      </c>
    </row>
    <row r="16" spans="1:21" ht="12.75">
      <c r="A16" s="337" t="s">
        <v>661</v>
      </c>
      <c r="B16" s="6"/>
      <c r="C16" s="6"/>
      <c r="D16" s="6"/>
      <c r="E16" s="6"/>
      <c r="F16" s="68"/>
      <c r="G16" s="68">
        <v>94.3</v>
      </c>
      <c r="H16" s="68">
        <v>97.6</v>
      </c>
      <c r="I16" s="68">
        <v>97.1</v>
      </c>
      <c r="J16" s="68">
        <v>95.3</v>
      </c>
      <c r="K16" s="68">
        <v>98.1</v>
      </c>
      <c r="L16" s="68">
        <v>94.2</v>
      </c>
      <c r="M16" s="68">
        <v>84.1</v>
      </c>
      <c r="N16" s="68">
        <v>89.2</v>
      </c>
      <c r="O16" s="68">
        <v>87.5</v>
      </c>
      <c r="P16" s="68">
        <v>91.1</v>
      </c>
      <c r="Q16" s="68">
        <v>91.6</v>
      </c>
      <c r="R16" s="68">
        <v>91.6</v>
      </c>
      <c r="S16" s="68">
        <v>91.9</v>
      </c>
      <c r="T16" s="68">
        <v>84.09830423628058</v>
      </c>
      <c r="U16" s="68">
        <v>85.83533075830904</v>
      </c>
    </row>
    <row r="17" spans="1:21" ht="12.75">
      <c r="A17" s="893" t="s">
        <v>656</v>
      </c>
      <c r="B17" s="6"/>
      <c r="C17" s="6"/>
      <c r="D17" s="6"/>
      <c r="E17" s="6"/>
      <c r="F17" s="6">
        <v>65</v>
      </c>
      <c r="G17" s="6">
        <v>92</v>
      </c>
      <c r="H17" s="6">
        <v>94</v>
      </c>
      <c r="I17" s="68">
        <v>93.7</v>
      </c>
      <c r="J17" s="68">
        <v>95.2</v>
      </c>
      <c r="K17" s="68">
        <v>94.9</v>
      </c>
      <c r="L17" s="68">
        <v>93.1</v>
      </c>
      <c r="M17" s="68">
        <v>93.4</v>
      </c>
      <c r="N17" s="68">
        <v>93.9</v>
      </c>
      <c r="O17" s="68">
        <v>91.5</v>
      </c>
      <c r="P17" s="68">
        <v>90.5</v>
      </c>
      <c r="Q17" s="68">
        <v>92.4</v>
      </c>
      <c r="R17" s="68">
        <v>90.3</v>
      </c>
      <c r="S17" s="68">
        <v>90.9</v>
      </c>
      <c r="T17" s="68">
        <v>86.67433224047112</v>
      </c>
      <c r="U17" s="68">
        <v>89.1</v>
      </c>
    </row>
    <row r="18" spans="1:21" ht="12.75">
      <c r="A18" s="893" t="s">
        <v>662</v>
      </c>
      <c r="B18" s="6"/>
      <c r="C18" s="6"/>
      <c r="D18" s="6"/>
      <c r="E18" s="6"/>
      <c r="F18" s="6"/>
      <c r="G18" s="6">
        <v>57</v>
      </c>
      <c r="H18" s="6">
        <v>80</v>
      </c>
      <c r="I18" s="68">
        <v>78</v>
      </c>
      <c r="J18" s="68">
        <v>61.8</v>
      </c>
      <c r="K18" s="68">
        <v>75.9</v>
      </c>
      <c r="L18" s="68">
        <v>82.7</v>
      </c>
      <c r="M18" s="68">
        <v>74.3</v>
      </c>
      <c r="N18" s="68">
        <v>78.1</v>
      </c>
      <c r="O18" s="68">
        <v>72.7</v>
      </c>
      <c r="P18" s="68">
        <v>63.6</v>
      </c>
      <c r="Q18" s="68">
        <v>69.2</v>
      </c>
      <c r="R18" s="68"/>
      <c r="S18" s="68"/>
      <c r="T18" s="68"/>
      <c r="U18" s="68"/>
    </row>
    <row r="19" spans="1:21" ht="12.75">
      <c r="A19" s="893" t="s">
        <v>663</v>
      </c>
      <c r="B19" s="6"/>
      <c r="C19" s="6"/>
      <c r="D19" s="6"/>
      <c r="E19" s="6"/>
      <c r="F19" s="6"/>
      <c r="G19" s="6">
        <v>74</v>
      </c>
      <c r="H19" s="6">
        <v>91</v>
      </c>
      <c r="I19" s="68">
        <v>97.2</v>
      </c>
      <c r="J19" s="68">
        <v>96.3</v>
      </c>
      <c r="K19" s="68">
        <v>96.8</v>
      </c>
      <c r="L19" s="68">
        <v>91.3</v>
      </c>
      <c r="M19" s="68">
        <v>94.7</v>
      </c>
      <c r="N19" s="68">
        <v>95.2</v>
      </c>
      <c r="O19" s="68">
        <v>94.1</v>
      </c>
      <c r="P19" s="68">
        <v>93.7</v>
      </c>
      <c r="Q19" s="68">
        <v>95.2</v>
      </c>
      <c r="R19" s="68">
        <v>94.7</v>
      </c>
      <c r="S19" s="68">
        <v>95.1</v>
      </c>
      <c r="T19" s="68">
        <v>91.68883920840089</v>
      </c>
      <c r="U19" s="68">
        <v>91</v>
      </c>
    </row>
    <row r="20" spans="1:21" ht="12.75">
      <c r="A20" s="337" t="s">
        <v>675</v>
      </c>
      <c r="B20" s="6"/>
      <c r="C20" s="6"/>
      <c r="D20" s="6"/>
      <c r="E20" s="6"/>
      <c r="F20" s="6"/>
      <c r="G20" s="6"/>
      <c r="H20" s="6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>
        <v>91.53557589885298</v>
      </c>
      <c r="T20" s="68">
        <v>88.43575680870013</v>
      </c>
      <c r="U20" s="68">
        <v>89.12607977947657</v>
      </c>
    </row>
    <row r="21" spans="1:21" ht="12.75">
      <c r="A21" s="337" t="s">
        <v>794</v>
      </c>
      <c r="B21" s="6"/>
      <c r="C21" s="6"/>
      <c r="D21" s="6"/>
      <c r="E21" s="6"/>
      <c r="F21" s="6"/>
      <c r="G21" s="6"/>
      <c r="H21" s="6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>
        <v>77</v>
      </c>
      <c r="U21" s="68">
        <v>77</v>
      </c>
    </row>
    <row r="22" spans="1:21" ht="13.5" thickBot="1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</row>
    <row r="23" spans="1:21" ht="13.5" hidden="1" thickBot="1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</row>
    <row r="24" spans="1:21" ht="13.5" thickBot="1">
      <c r="A24" s="1509" t="s">
        <v>7</v>
      </c>
      <c r="B24" s="1510"/>
      <c r="C24" s="1510"/>
      <c r="D24" s="1510"/>
      <c r="E24" s="1510"/>
      <c r="F24" s="1510"/>
      <c r="G24" s="1510"/>
      <c r="H24" s="1510"/>
      <c r="I24" s="1510"/>
      <c r="J24" s="1510"/>
      <c r="K24" s="1510"/>
      <c r="L24" s="1510"/>
      <c r="M24" s="1510"/>
      <c r="N24" s="1510"/>
      <c r="O24" s="1510"/>
      <c r="P24" s="1510"/>
      <c r="Q24" s="1510"/>
      <c r="R24" s="1510"/>
      <c r="S24" s="1510"/>
      <c r="T24" s="1510"/>
      <c r="U24" s="1511"/>
    </row>
    <row r="25" spans="1:21" ht="13.5" thickBot="1">
      <c r="A25" s="194" t="s">
        <v>6</v>
      </c>
      <c r="B25" s="195">
        <v>2001</v>
      </c>
      <c r="C25" s="195">
        <v>2002</v>
      </c>
      <c r="D25" s="195">
        <v>2003</v>
      </c>
      <c r="E25" s="195">
        <v>2004</v>
      </c>
      <c r="F25" s="195">
        <v>2005</v>
      </c>
      <c r="G25" s="195">
        <v>2006</v>
      </c>
      <c r="H25" s="195">
        <v>2007</v>
      </c>
      <c r="I25" s="195">
        <v>2008</v>
      </c>
      <c r="J25" s="195">
        <v>2009</v>
      </c>
      <c r="K25" s="195">
        <v>2010</v>
      </c>
      <c r="L25" s="195">
        <v>2012</v>
      </c>
      <c r="M25" s="195">
        <v>2013</v>
      </c>
      <c r="N25" s="195">
        <v>2014</v>
      </c>
      <c r="O25" s="193" t="s">
        <v>535</v>
      </c>
      <c r="P25" s="193" t="s">
        <v>548</v>
      </c>
      <c r="Q25" s="336" t="s">
        <v>569</v>
      </c>
      <c r="R25" s="842" t="s">
        <v>651</v>
      </c>
      <c r="S25" s="842" t="s">
        <v>704</v>
      </c>
      <c r="T25" s="192" t="s">
        <v>726</v>
      </c>
      <c r="U25" s="192" t="s">
        <v>747</v>
      </c>
    </row>
    <row r="26" spans="1:21" ht="12.75">
      <c r="A26" s="157" t="s">
        <v>664</v>
      </c>
      <c r="B26" s="55">
        <v>97</v>
      </c>
      <c r="C26" s="55">
        <v>98</v>
      </c>
      <c r="D26" s="55">
        <v>97</v>
      </c>
      <c r="E26" s="55">
        <v>98</v>
      </c>
      <c r="F26" s="165">
        <v>97.8</v>
      </c>
      <c r="G26" s="55">
        <v>97</v>
      </c>
      <c r="H26" s="55">
        <v>98</v>
      </c>
      <c r="I26" s="165">
        <v>97.5</v>
      </c>
      <c r="J26" s="165">
        <v>97.5</v>
      </c>
      <c r="K26" s="165">
        <v>97</v>
      </c>
      <c r="L26" s="165">
        <v>96</v>
      </c>
      <c r="M26" s="165">
        <v>96.9</v>
      </c>
      <c r="N26" s="165">
        <v>94.5</v>
      </c>
      <c r="O26" s="165">
        <v>94.6</v>
      </c>
      <c r="P26" s="165">
        <v>93.4</v>
      </c>
      <c r="Q26" s="165">
        <v>95</v>
      </c>
      <c r="R26" s="165">
        <v>94.6</v>
      </c>
      <c r="S26" s="165">
        <v>94.6</v>
      </c>
      <c r="T26" s="165">
        <v>90.83411274551484</v>
      </c>
      <c r="U26" s="172">
        <v>90.62355556533797</v>
      </c>
    </row>
    <row r="27" spans="1:21" ht="12.75">
      <c r="A27" s="154" t="s">
        <v>658</v>
      </c>
      <c r="B27" s="6"/>
      <c r="C27" s="6"/>
      <c r="D27" s="6"/>
      <c r="E27" s="6"/>
      <c r="F27" s="68">
        <v>94.4</v>
      </c>
      <c r="G27" s="68">
        <v>96</v>
      </c>
      <c r="H27" s="68">
        <v>96.7</v>
      </c>
      <c r="I27" s="68">
        <v>95.8</v>
      </c>
      <c r="J27" s="68">
        <v>95.8</v>
      </c>
      <c r="K27" s="68">
        <v>95.3</v>
      </c>
      <c r="L27" s="68">
        <v>92.3</v>
      </c>
      <c r="M27" s="68">
        <v>92</v>
      </c>
      <c r="N27" s="68">
        <v>88.3</v>
      </c>
      <c r="O27" s="68">
        <v>87.1</v>
      </c>
      <c r="P27" s="68">
        <v>85.9</v>
      </c>
      <c r="Q27" s="68">
        <v>85.4</v>
      </c>
      <c r="R27" s="68">
        <v>89.3</v>
      </c>
      <c r="S27" s="68">
        <v>89.8</v>
      </c>
      <c r="T27" s="68">
        <v>84.07815422988983</v>
      </c>
      <c r="U27" s="65">
        <v>81.46209618602256</v>
      </c>
    </row>
    <row r="28" spans="1:21" ht="12.75">
      <c r="A28" s="154" t="s">
        <v>579</v>
      </c>
      <c r="B28" s="6"/>
      <c r="C28" s="6"/>
      <c r="D28" s="6"/>
      <c r="E28" s="6"/>
      <c r="F28" s="68">
        <v>98.4</v>
      </c>
      <c r="G28" s="68">
        <v>98.2</v>
      </c>
      <c r="H28" s="68">
        <v>97.8</v>
      </c>
      <c r="I28" s="68">
        <v>97.4</v>
      </c>
      <c r="J28" s="68">
        <v>97.8</v>
      </c>
      <c r="K28" s="68">
        <v>98.1</v>
      </c>
      <c r="L28" s="68">
        <v>96.6</v>
      </c>
      <c r="M28" s="68">
        <v>95.5</v>
      </c>
      <c r="N28" s="68">
        <v>94.5</v>
      </c>
      <c r="O28" s="68">
        <v>92.1</v>
      </c>
      <c r="P28" s="68">
        <v>91.5</v>
      </c>
      <c r="Q28" s="68">
        <v>92.3</v>
      </c>
      <c r="R28" s="68">
        <v>94.5</v>
      </c>
      <c r="S28" s="68">
        <v>92.5</v>
      </c>
      <c r="T28" s="68">
        <v>66.63731471581022</v>
      </c>
      <c r="U28" s="65">
        <v>88.90504372043495</v>
      </c>
    </row>
    <row r="29" spans="1:21" ht="12.75">
      <c r="A29" s="154" t="s">
        <v>580</v>
      </c>
      <c r="B29" s="6"/>
      <c r="C29" s="6"/>
      <c r="D29" s="6"/>
      <c r="E29" s="6"/>
      <c r="F29" s="68">
        <v>98.4</v>
      </c>
      <c r="G29" s="68">
        <v>98.1</v>
      </c>
      <c r="H29" s="68">
        <v>96.4</v>
      </c>
      <c r="I29" s="68">
        <v>98.2</v>
      </c>
      <c r="J29" s="68">
        <v>97.3</v>
      </c>
      <c r="K29" s="68">
        <v>92.9</v>
      </c>
      <c r="L29" s="68">
        <v>84.6</v>
      </c>
      <c r="M29" s="68">
        <v>94.7</v>
      </c>
      <c r="N29" s="68">
        <v>90.5</v>
      </c>
      <c r="O29" s="68">
        <v>80.6</v>
      </c>
      <c r="P29" s="68">
        <v>79</v>
      </c>
      <c r="Q29" s="68">
        <v>92.1</v>
      </c>
      <c r="R29" s="68">
        <v>90.6</v>
      </c>
      <c r="S29" s="68">
        <v>92.8</v>
      </c>
      <c r="T29" s="68">
        <v>76.88213072843133</v>
      </c>
      <c r="U29" s="65">
        <v>72.04965133637349</v>
      </c>
    </row>
    <row r="30" spans="1:21" ht="12.75">
      <c r="A30" s="154" t="s">
        <v>659</v>
      </c>
      <c r="B30" s="6">
        <v>97</v>
      </c>
      <c r="C30" s="6">
        <v>97</v>
      </c>
      <c r="D30" s="6">
        <v>97</v>
      </c>
      <c r="E30" s="6">
        <v>98</v>
      </c>
      <c r="F30" s="68">
        <v>97.7</v>
      </c>
      <c r="G30" s="6">
        <v>97</v>
      </c>
      <c r="H30" s="6">
        <v>98</v>
      </c>
      <c r="I30" s="68">
        <v>97.5</v>
      </c>
      <c r="J30" s="68">
        <v>97.6</v>
      </c>
      <c r="K30" s="68">
        <v>96.9</v>
      </c>
      <c r="L30" s="68">
        <v>93.6</v>
      </c>
      <c r="M30" s="68">
        <v>97.5</v>
      </c>
      <c r="N30" s="68">
        <v>94.6</v>
      </c>
      <c r="O30" s="68">
        <v>94.6</v>
      </c>
      <c r="P30" s="68">
        <v>93.5</v>
      </c>
      <c r="Q30" s="68">
        <v>25.1</v>
      </c>
      <c r="R30" s="68">
        <v>94.6</v>
      </c>
      <c r="S30" s="68">
        <v>94.6</v>
      </c>
      <c r="T30" s="68">
        <v>90.83411274551484</v>
      </c>
      <c r="U30" s="65">
        <v>91</v>
      </c>
    </row>
    <row r="31" spans="1:21" ht="12.75">
      <c r="A31" s="154" t="s">
        <v>660</v>
      </c>
      <c r="B31" s="6"/>
      <c r="C31" s="6"/>
      <c r="D31" s="6"/>
      <c r="E31" s="6"/>
      <c r="F31" s="68">
        <v>97.5</v>
      </c>
      <c r="G31" s="68">
        <v>96.3</v>
      </c>
      <c r="H31" s="68">
        <v>96.9</v>
      </c>
      <c r="I31" s="68">
        <v>95.7</v>
      </c>
      <c r="J31" s="68">
        <v>96.1</v>
      </c>
      <c r="K31" s="68">
        <v>95.5</v>
      </c>
      <c r="L31" s="68">
        <v>91.5</v>
      </c>
      <c r="M31" s="68">
        <v>91.9</v>
      </c>
      <c r="N31" s="68">
        <v>88.7</v>
      </c>
      <c r="O31" s="68">
        <v>82.3</v>
      </c>
      <c r="P31" s="68">
        <v>86.7</v>
      </c>
      <c r="Q31" s="68">
        <v>85.8</v>
      </c>
      <c r="R31" s="68">
        <v>89.3</v>
      </c>
      <c r="S31" s="68">
        <v>89.8</v>
      </c>
      <c r="T31" s="68">
        <v>84.07815422988983</v>
      </c>
      <c r="U31" s="65">
        <v>81</v>
      </c>
    </row>
    <row r="32" spans="1:21" ht="12.75">
      <c r="A32" s="154" t="s">
        <v>797</v>
      </c>
      <c r="B32" s="6"/>
      <c r="C32" s="6"/>
      <c r="D32" s="6"/>
      <c r="E32" s="6"/>
      <c r="F32" s="68">
        <v>98.3</v>
      </c>
      <c r="G32" s="68">
        <v>98.1</v>
      </c>
      <c r="H32" s="68">
        <v>98.4</v>
      </c>
      <c r="I32" s="68">
        <v>97.4</v>
      </c>
      <c r="J32" s="68">
        <v>98.1</v>
      </c>
      <c r="K32" s="68">
        <v>98</v>
      </c>
      <c r="L32" s="68">
        <v>95.7</v>
      </c>
      <c r="M32" s="68">
        <v>95.4</v>
      </c>
      <c r="N32" s="68">
        <v>94.7</v>
      </c>
      <c r="O32" s="68">
        <v>90.2</v>
      </c>
      <c r="P32" s="68">
        <v>86.7</v>
      </c>
      <c r="Q32" s="68">
        <v>91.4</v>
      </c>
      <c r="R32" s="68">
        <v>94.1</v>
      </c>
      <c r="S32" s="68">
        <v>92.4</v>
      </c>
      <c r="T32" s="68">
        <v>80.50596798892408</v>
      </c>
      <c r="U32" s="65">
        <v>84.63929836119574</v>
      </c>
    </row>
    <row r="33" spans="1:21" ht="12.75">
      <c r="A33" s="154" t="s">
        <v>581</v>
      </c>
      <c r="B33" s="6"/>
      <c r="C33" s="6"/>
      <c r="D33" s="6"/>
      <c r="E33" s="6"/>
      <c r="F33" s="68">
        <v>98.5</v>
      </c>
      <c r="G33" s="68">
        <v>97.9</v>
      </c>
      <c r="H33" s="68">
        <v>95.9</v>
      </c>
      <c r="I33" s="68">
        <v>98.1</v>
      </c>
      <c r="J33" s="68">
        <v>97.2</v>
      </c>
      <c r="K33" s="68">
        <v>93.4</v>
      </c>
      <c r="L33" s="68">
        <v>83.5</v>
      </c>
      <c r="M33" s="68">
        <v>94.6</v>
      </c>
      <c r="N33" s="68">
        <v>88.9</v>
      </c>
      <c r="O33" s="68">
        <v>67.7</v>
      </c>
      <c r="P33" s="68">
        <v>74.1</v>
      </c>
      <c r="Q33" s="68">
        <v>90.1</v>
      </c>
      <c r="R33" s="68">
        <v>91</v>
      </c>
      <c r="S33" s="68">
        <v>91.5</v>
      </c>
      <c r="T33" s="68">
        <v>74.76739076441031</v>
      </c>
      <c r="U33" s="65"/>
    </row>
    <row r="34" spans="1:21" s="186" customFormat="1" ht="12.75">
      <c r="A34" s="154" t="s">
        <v>582</v>
      </c>
      <c r="B34" s="6">
        <v>95</v>
      </c>
      <c r="C34" s="6">
        <v>93</v>
      </c>
      <c r="D34" s="6">
        <v>95</v>
      </c>
      <c r="E34" s="6">
        <v>96</v>
      </c>
      <c r="F34" s="68">
        <v>94.7</v>
      </c>
      <c r="G34" s="6">
        <v>96</v>
      </c>
      <c r="H34" s="6">
        <v>97</v>
      </c>
      <c r="I34" s="68">
        <v>95.7</v>
      </c>
      <c r="J34" s="68">
        <v>95.3</v>
      </c>
      <c r="K34" s="68">
        <v>95.1</v>
      </c>
      <c r="L34" s="68">
        <v>90.3</v>
      </c>
      <c r="M34" s="68">
        <v>91.1</v>
      </c>
      <c r="N34" s="68">
        <v>85.7</v>
      </c>
      <c r="O34" s="68">
        <v>81.6</v>
      </c>
      <c r="P34" s="68">
        <v>78.2</v>
      </c>
      <c r="Q34" s="68">
        <v>85.7</v>
      </c>
      <c r="R34" s="68">
        <v>84.3</v>
      </c>
      <c r="S34" s="68">
        <v>87.4</v>
      </c>
      <c r="T34" s="68">
        <v>77.30466789359211</v>
      </c>
      <c r="U34" s="65">
        <v>75.76634984578587</v>
      </c>
    </row>
    <row r="35" spans="1:21" ht="12.75">
      <c r="A35" s="154" t="s">
        <v>661</v>
      </c>
      <c r="B35" s="6"/>
      <c r="C35" s="6"/>
      <c r="D35" s="6"/>
      <c r="E35" s="6"/>
      <c r="F35" s="68"/>
      <c r="G35" s="68">
        <v>93</v>
      </c>
      <c r="H35" s="68">
        <v>98</v>
      </c>
      <c r="I35" s="68">
        <v>96.4</v>
      </c>
      <c r="J35" s="68">
        <v>94.5</v>
      </c>
      <c r="K35" s="68">
        <v>98.1</v>
      </c>
      <c r="L35" s="68">
        <v>94.3</v>
      </c>
      <c r="M35" s="68">
        <v>83.8</v>
      </c>
      <c r="N35" s="68">
        <v>89.2</v>
      </c>
      <c r="O35" s="68">
        <v>89</v>
      </c>
      <c r="P35" s="68">
        <v>91.1</v>
      </c>
      <c r="Q35" s="68">
        <v>91</v>
      </c>
      <c r="R35" s="68">
        <v>91.8</v>
      </c>
      <c r="S35" s="68">
        <v>90.3</v>
      </c>
      <c r="T35" s="68">
        <v>83.06441367043578</v>
      </c>
      <c r="U35" s="65">
        <v>85.23350232884053</v>
      </c>
    </row>
    <row r="36" spans="1:21" ht="12.75">
      <c r="A36" s="155" t="s">
        <v>656</v>
      </c>
      <c r="B36" s="6"/>
      <c r="C36" s="6"/>
      <c r="D36" s="6"/>
      <c r="E36" s="6"/>
      <c r="F36" s="6">
        <v>57</v>
      </c>
      <c r="G36" s="6">
        <v>91</v>
      </c>
      <c r="H36" s="6">
        <v>93</v>
      </c>
      <c r="I36" s="68">
        <v>92.3</v>
      </c>
      <c r="J36" s="68">
        <v>94.7</v>
      </c>
      <c r="K36" s="68">
        <v>94.2</v>
      </c>
      <c r="L36" s="68">
        <v>92.4</v>
      </c>
      <c r="M36" s="68">
        <v>92.9</v>
      </c>
      <c r="N36" s="68">
        <v>93.1</v>
      </c>
      <c r="O36" s="68">
        <v>90.5</v>
      </c>
      <c r="P36" s="68">
        <v>89.4</v>
      </c>
      <c r="Q36" s="68">
        <v>91.7</v>
      </c>
      <c r="R36" s="68">
        <v>90.7</v>
      </c>
      <c r="S36" s="68">
        <v>90.1</v>
      </c>
      <c r="T36" s="68">
        <v>85.5840217504967</v>
      </c>
      <c r="U36" s="65">
        <v>88.51568829235183</v>
      </c>
    </row>
    <row r="37" spans="1:21" ht="12.75">
      <c r="A37" s="155" t="s">
        <v>662</v>
      </c>
      <c r="B37" s="6"/>
      <c r="C37" s="6"/>
      <c r="D37" s="6"/>
      <c r="E37" s="6"/>
      <c r="F37" s="6"/>
      <c r="G37" s="6">
        <v>58</v>
      </c>
      <c r="H37" s="6">
        <v>75</v>
      </c>
      <c r="I37" s="68">
        <v>71.9</v>
      </c>
      <c r="J37" s="68">
        <v>54.1</v>
      </c>
      <c r="K37" s="68">
        <v>70.2</v>
      </c>
      <c r="L37" s="68">
        <v>81.1</v>
      </c>
      <c r="M37" s="68">
        <v>72.6</v>
      </c>
      <c r="N37" s="68">
        <v>73.6</v>
      </c>
      <c r="O37" s="68">
        <v>74.3</v>
      </c>
      <c r="P37" s="68">
        <v>68.4</v>
      </c>
      <c r="Q37" s="68">
        <v>69.1</v>
      </c>
      <c r="R37" s="68"/>
      <c r="S37" s="68"/>
      <c r="T37" s="68"/>
      <c r="U37" s="65"/>
    </row>
    <row r="38" spans="1:21" ht="12.75">
      <c r="A38" s="155" t="s">
        <v>663</v>
      </c>
      <c r="B38" s="6"/>
      <c r="C38" s="6"/>
      <c r="D38" s="6"/>
      <c r="E38" s="6"/>
      <c r="F38" s="6"/>
      <c r="G38" s="6">
        <v>79</v>
      </c>
      <c r="H38" s="6">
        <v>92</v>
      </c>
      <c r="I38" s="68">
        <v>96.9</v>
      </c>
      <c r="J38" s="68">
        <v>96.5</v>
      </c>
      <c r="K38" s="68">
        <v>96.7</v>
      </c>
      <c r="L38" s="68">
        <v>90.1</v>
      </c>
      <c r="M38" s="68">
        <v>94.9</v>
      </c>
      <c r="N38" s="68">
        <v>94.8</v>
      </c>
      <c r="O38" s="68">
        <v>93.5</v>
      </c>
      <c r="P38" s="68">
        <v>92.8</v>
      </c>
      <c r="Q38" s="68">
        <v>95.1</v>
      </c>
      <c r="R38" s="68">
        <v>94.6</v>
      </c>
      <c r="S38" s="68">
        <v>94.6</v>
      </c>
      <c r="T38" s="68">
        <v>90.83411274551484</v>
      </c>
      <c r="U38" s="65">
        <v>91</v>
      </c>
    </row>
    <row r="39" spans="1:21" ht="12.75">
      <c r="A39" s="1412" t="s">
        <v>675</v>
      </c>
      <c r="B39" s="53"/>
      <c r="C39" s="53"/>
      <c r="D39" s="53"/>
      <c r="E39" s="53"/>
      <c r="F39" s="53"/>
      <c r="G39" s="53"/>
      <c r="H39" s="53"/>
      <c r="I39" s="1149"/>
      <c r="J39" s="1149"/>
      <c r="K39" s="1149"/>
      <c r="L39" s="1149"/>
      <c r="M39" s="1149"/>
      <c r="N39" s="1149"/>
      <c r="O39" s="1149"/>
      <c r="P39" s="1149"/>
      <c r="Q39" s="1149"/>
      <c r="R39" s="1149">
        <v>48</v>
      </c>
      <c r="S39" s="1149">
        <v>90.36137006389441</v>
      </c>
      <c r="T39" s="1149">
        <v>86.95487216238433</v>
      </c>
      <c r="U39" s="1413">
        <v>88.66371952553945</v>
      </c>
    </row>
    <row r="40" spans="1:21" ht="13.5" thickBot="1">
      <c r="A40" s="156" t="s">
        <v>794</v>
      </c>
      <c r="B40" s="57"/>
      <c r="C40" s="57"/>
      <c r="D40" s="57"/>
      <c r="E40" s="57"/>
      <c r="F40" s="57"/>
      <c r="G40" s="57"/>
      <c r="H40" s="57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>
        <v>74</v>
      </c>
      <c r="U40" s="173">
        <v>75</v>
      </c>
    </row>
    <row r="41" spans="1:21" ht="9" customHeight="1" thickBot="1">
      <c r="A41" s="20"/>
      <c r="B41" s="20"/>
      <c r="C41" s="20"/>
      <c r="D41" s="20"/>
      <c r="E41" s="20"/>
      <c r="F41" s="20"/>
      <c r="G41" s="20"/>
      <c r="H41" s="20"/>
      <c r="I41" s="133"/>
      <c r="J41" s="133"/>
      <c r="K41" s="133"/>
      <c r="L41" s="133"/>
      <c r="M41" s="133"/>
      <c r="N41" s="133"/>
      <c r="O41" s="215"/>
      <c r="P41" s="215"/>
      <c r="Q41" s="215"/>
      <c r="R41" s="215"/>
      <c r="S41" s="215"/>
      <c r="T41" s="215"/>
      <c r="U41" s="215"/>
    </row>
    <row r="42" spans="1:21" ht="13.5" hidden="1" thickBot="1">
      <c r="A42" s="20"/>
      <c r="B42" s="20"/>
      <c r="C42" s="20"/>
      <c r="D42" s="20"/>
      <c r="E42" s="20"/>
      <c r="F42" s="20"/>
      <c r="G42" s="20"/>
      <c r="H42" s="20"/>
      <c r="I42" s="133"/>
      <c r="J42" s="133"/>
      <c r="K42" s="133"/>
      <c r="L42" s="133"/>
      <c r="M42" s="133"/>
      <c r="N42" s="133"/>
      <c r="O42" s="215"/>
      <c r="P42" s="215"/>
      <c r="Q42" s="215"/>
      <c r="R42" s="215"/>
      <c r="S42" s="215"/>
      <c r="T42" s="215"/>
      <c r="U42" s="215"/>
    </row>
    <row r="43" spans="1:21" ht="12.75" customHeight="1" thickBot="1">
      <c r="A43" s="1509" t="s">
        <v>8</v>
      </c>
      <c r="B43" s="1510"/>
      <c r="C43" s="1510"/>
      <c r="D43" s="1510"/>
      <c r="E43" s="1510"/>
      <c r="F43" s="1510"/>
      <c r="G43" s="1510"/>
      <c r="H43" s="1510"/>
      <c r="I43" s="1510"/>
      <c r="J43" s="1510"/>
      <c r="K43" s="1510"/>
      <c r="L43" s="1510"/>
      <c r="M43" s="1510"/>
      <c r="N43" s="1510"/>
      <c r="O43" s="1510"/>
      <c r="P43" s="1510"/>
      <c r="Q43" s="1510"/>
      <c r="R43" s="1510"/>
      <c r="S43" s="1510"/>
      <c r="T43" s="1510"/>
      <c r="U43" s="1510"/>
    </row>
    <row r="44" spans="1:21" ht="14.25" customHeight="1" thickBot="1">
      <c r="A44" s="191" t="s">
        <v>6</v>
      </c>
      <c r="B44" s="64">
        <v>2001</v>
      </c>
      <c r="C44" s="64">
        <v>2002</v>
      </c>
      <c r="D44" s="64">
        <v>2003</v>
      </c>
      <c r="E44" s="64">
        <v>2004</v>
      </c>
      <c r="F44" s="64">
        <v>2005</v>
      </c>
      <c r="G44" s="64">
        <v>2006</v>
      </c>
      <c r="H44" s="64">
        <v>2007</v>
      </c>
      <c r="I44" s="64">
        <v>2008</v>
      </c>
      <c r="J44" s="64">
        <v>2009</v>
      </c>
      <c r="K44" s="64">
        <v>2010</v>
      </c>
      <c r="L44" s="64">
        <v>2012</v>
      </c>
      <c r="M44" s="64">
        <v>2013</v>
      </c>
      <c r="N44" s="64">
        <v>2014</v>
      </c>
      <c r="O44" s="192" t="s">
        <v>535</v>
      </c>
      <c r="P44" s="192" t="s">
        <v>548</v>
      </c>
      <c r="Q44" s="336" t="s">
        <v>569</v>
      </c>
      <c r="R44" s="842" t="s">
        <v>651</v>
      </c>
      <c r="S44" s="842" t="s">
        <v>704</v>
      </c>
      <c r="T44" s="192" t="s">
        <v>726</v>
      </c>
      <c r="U44" s="192" t="s">
        <v>747</v>
      </c>
    </row>
    <row r="45" spans="1:21" ht="12.75">
      <c r="A45" s="157" t="s">
        <v>664</v>
      </c>
      <c r="B45" s="55">
        <v>97</v>
      </c>
      <c r="C45" s="55">
        <v>97</v>
      </c>
      <c r="D45" s="55">
        <v>98</v>
      </c>
      <c r="E45" s="55">
        <v>97</v>
      </c>
      <c r="F45" s="165">
        <v>97.6</v>
      </c>
      <c r="G45" s="55">
        <v>96</v>
      </c>
      <c r="H45" s="55">
        <v>98</v>
      </c>
      <c r="I45" s="165">
        <v>97.4</v>
      </c>
      <c r="J45" s="165">
        <v>97</v>
      </c>
      <c r="K45" s="165">
        <v>97.5</v>
      </c>
      <c r="L45" s="165">
        <v>96</v>
      </c>
      <c r="M45" s="165">
        <v>96.9</v>
      </c>
      <c r="N45" s="165">
        <v>96.4</v>
      </c>
      <c r="O45" s="165">
        <v>96.1</v>
      </c>
      <c r="P45" s="165">
        <v>96.1</v>
      </c>
      <c r="Q45" s="165">
        <v>95.4</v>
      </c>
      <c r="R45" s="165">
        <v>95.1</v>
      </c>
      <c r="S45" s="165">
        <v>96.4</v>
      </c>
      <c r="T45" s="165">
        <v>94.12978813816548</v>
      </c>
      <c r="U45" s="172">
        <v>91.44567494762047</v>
      </c>
    </row>
    <row r="46" spans="1:21" ht="12.75">
      <c r="A46" s="154" t="s">
        <v>658</v>
      </c>
      <c r="B46" s="6"/>
      <c r="C46" s="6"/>
      <c r="D46" s="6"/>
      <c r="E46" s="6"/>
      <c r="F46" s="68">
        <v>98.2</v>
      </c>
      <c r="G46" s="68">
        <v>96.7</v>
      </c>
      <c r="H46" s="68">
        <v>97.1</v>
      </c>
      <c r="I46" s="68">
        <v>97.5</v>
      </c>
      <c r="J46" s="68">
        <v>96.9</v>
      </c>
      <c r="K46" s="68">
        <v>97.5</v>
      </c>
      <c r="L46" s="68">
        <v>95.3</v>
      </c>
      <c r="M46" s="68">
        <v>95.9</v>
      </c>
      <c r="N46" s="68">
        <v>95.6</v>
      </c>
      <c r="O46" s="68">
        <v>93.2</v>
      </c>
      <c r="P46" s="68">
        <v>88.9</v>
      </c>
      <c r="Q46" s="68">
        <v>90.8</v>
      </c>
      <c r="R46" s="68">
        <v>89</v>
      </c>
      <c r="S46" s="68">
        <v>93.2</v>
      </c>
      <c r="T46" s="68">
        <v>87.27068292105574</v>
      </c>
      <c r="U46" s="65">
        <v>84.66772244706434</v>
      </c>
    </row>
    <row r="47" spans="1:21" ht="12.75">
      <c r="A47" s="154" t="s">
        <v>579</v>
      </c>
      <c r="B47" s="6"/>
      <c r="C47" s="6"/>
      <c r="D47" s="6"/>
      <c r="E47" s="6"/>
      <c r="F47" s="68">
        <v>99.2</v>
      </c>
      <c r="G47" s="68">
        <v>99</v>
      </c>
      <c r="H47" s="68">
        <v>98.4</v>
      </c>
      <c r="I47" s="68">
        <v>98.9</v>
      </c>
      <c r="J47" s="68">
        <v>97.7</v>
      </c>
      <c r="K47" s="68">
        <v>96.8</v>
      </c>
      <c r="L47" s="68">
        <v>97.7</v>
      </c>
      <c r="M47" s="68">
        <v>97.7</v>
      </c>
      <c r="N47" s="68">
        <v>97.2</v>
      </c>
      <c r="O47" s="68">
        <v>94.8</v>
      </c>
      <c r="P47" s="68">
        <v>96.3</v>
      </c>
      <c r="Q47" s="68">
        <v>95.7</v>
      </c>
      <c r="R47" s="68">
        <v>94.9</v>
      </c>
      <c r="S47" s="68">
        <v>96.2</v>
      </c>
      <c r="T47" s="68">
        <v>69.38225787142343</v>
      </c>
      <c r="U47" s="65">
        <v>93.23221877513501</v>
      </c>
    </row>
    <row r="48" spans="1:21" ht="12.75">
      <c r="A48" s="154" t="s">
        <v>580</v>
      </c>
      <c r="B48" s="6"/>
      <c r="C48" s="6"/>
      <c r="D48" s="6"/>
      <c r="E48" s="6"/>
      <c r="F48" s="68">
        <v>99.1</v>
      </c>
      <c r="G48" s="68">
        <v>98</v>
      </c>
      <c r="H48" s="68">
        <v>97.6</v>
      </c>
      <c r="I48" s="68">
        <v>98.5</v>
      </c>
      <c r="J48" s="68">
        <v>96.8</v>
      </c>
      <c r="K48" s="68">
        <v>98.1</v>
      </c>
      <c r="L48" s="68">
        <v>92.1</v>
      </c>
      <c r="M48" s="68">
        <v>97.5</v>
      </c>
      <c r="N48" s="68">
        <v>97.1</v>
      </c>
      <c r="O48" s="68">
        <v>84.9</v>
      </c>
      <c r="P48" s="68">
        <v>87.8</v>
      </c>
      <c r="Q48" s="68">
        <v>91.4</v>
      </c>
      <c r="R48" s="68">
        <v>92.8</v>
      </c>
      <c r="S48" s="68">
        <v>92.9</v>
      </c>
      <c r="T48" s="68">
        <v>89.29070482365435</v>
      </c>
      <c r="U48" s="65">
        <v>84.8715454597471</v>
      </c>
    </row>
    <row r="49" spans="1:21" ht="12.75">
      <c r="A49" s="154" t="s">
        <v>659</v>
      </c>
      <c r="B49" s="6">
        <v>97</v>
      </c>
      <c r="C49" s="6">
        <v>97</v>
      </c>
      <c r="D49" s="6">
        <v>98</v>
      </c>
      <c r="E49" s="6">
        <v>97</v>
      </c>
      <c r="F49" s="6">
        <v>98</v>
      </c>
      <c r="G49" s="6">
        <v>97</v>
      </c>
      <c r="H49" s="6">
        <v>98</v>
      </c>
      <c r="I49" s="68">
        <v>97.5</v>
      </c>
      <c r="J49" s="68">
        <v>97</v>
      </c>
      <c r="K49" s="68">
        <v>97.5</v>
      </c>
      <c r="L49" s="68">
        <v>94.2</v>
      </c>
      <c r="M49" s="68">
        <v>97</v>
      </c>
      <c r="N49" s="68">
        <v>96.4</v>
      </c>
      <c r="O49" s="68">
        <v>95.8</v>
      </c>
      <c r="P49" s="68">
        <v>96.1</v>
      </c>
      <c r="Q49" s="68">
        <v>95.4</v>
      </c>
      <c r="R49" s="68">
        <v>95.1</v>
      </c>
      <c r="S49" s="68">
        <v>96.4</v>
      </c>
      <c r="T49" s="68">
        <v>94.12978813816548</v>
      </c>
      <c r="U49" s="65">
        <v>91.44567494762047</v>
      </c>
    </row>
    <row r="50" spans="1:21" ht="12.75">
      <c r="A50" s="154" t="s">
        <v>660</v>
      </c>
      <c r="B50" s="6"/>
      <c r="C50" s="6"/>
      <c r="D50" s="6"/>
      <c r="E50" s="6"/>
      <c r="F50" s="68">
        <v>97.5</v>
      </c>
      <c r="G50" s="68">
        <v>96.6</v>
      </c>
      <c r="H50" s="68">
        <v>97.1</v>
      </c>
      <c r="I50" s="68">
        <v>97.5</v>
      </c>
      <c r="J50" s="68">
        <v>96.9</v>
      </c>
      <c r="K50" s="68">
        <v>96.9</v>
      </c>
      <c r="L50" s="68">
        <v>94</v>
      </c>
      <c r="M50" s="68">
        <v>95.7</v>
      </c>
      <c r="N50" s="68">
        <v>96.4</v>
      </c>
      <c r="O50" s="68">
        <v>88.2</v>
      </c>
      <c r="P50" s="68">
        <v>89</v>
      </c>
      <c r="Q50" s="68">
        <v>90.8</v>
      </c>
      <c r="R50" s="68">
        <v>89</v>
      </c>
      <c r="S50" s="68">
        <v>93.2</v>
      </c>
      <c r="T50" s="68">
        <v>87.27068292105574</v>
      </c>
      <c r="U50" s="65">
        <v>84.66772244706434</v>
      </c>
    </row>
    <row r="51" spans="1:21" ht="12.75">
      <c r="A51" s="154" t="s">
        <v>797</v>
      </c>
      <c r="B51" s="6"/>
      <c r="C51" s="6"/>
      <c r="D51" s="6"/>
      <c r="E51" s="6"/>
      <c r="F51" s="68">
        <v>98.3</v>
      </c>
      <c r="G51" s="68">
        <v>98.3</v>
      </c>
      <c r="H51" s="68">
        <v>98.5</v>
      </c>
      <c r="I51" s="68">
        <v>98.9</v>
      </c>
      <c r="J51" s="68">
        <v>97.8</v>
      </c>
      <c r="K51" s="68">
        <v>98.1</v>
      </c>
      <c r="L51" s="68">
        <v>97.9</v>
      </c>
      <c r="M51" s="68">
        <v>97.7</v>
      </c>
      <c r="N51" s="68">
        <v>95.7</v>
      </c>
      <c r="O51" s="68">
        <v>92.5</v>
      </c>
      <c r="P51" s="68">
        <v>89.8</v>
      </c>
      <c r="Q51" s="68">
        <v>95.6</v>
      </c>
      <c r="R51" s="68">
        <v>95.4</v>
      </c>
      <c r="S51" s="68">
        <v>96.3</v>
      </c>
      <c r="T51" s="68">
        <v>86.38132295719845</v>
      </c>
      <c r="U51" s="65">
        <v>87.28132387706856</v>
      </c>
    </row>
    <row r="52" spans="1:21" ht="12.75">
      <c r="A52" s="154" t="s">
        <v>581</v>
      </c>
      <c r="B52" s="6"/>
      <c r="C52" s="6"/>
      <c r="D52" s="6"/>
      <c r="E52" s="6"/>
      <c r="F52" s="68">
        <v>98.5</v>
      </c>
      <c r="G52" s="68">
        <v>97.9</v>
      </c>
      <c r="H52" s="68">
        <v>97.6</v>
      </c>
      <c r="I52" s="68">
        <v>98.3</v>
      </c>
      <c r="J52" s="68">
        <v>96.9</v>
      </c>
      <c r="K52" s="68">
        <v>98.2</v>
      </c>
      <c r="L52" s="68">
        <v>83.1</v>
      </c>
      <c r="M52" s="68">
        <v>97.5</v>
      </c>
      <c r="N52" s="68">
        <v>97.1</v>
      </c>
      <c r="O52" s="68">
        <v>67.4</v>
      </c>
      <c r="P52" s="68">
        <v>78.5</v>
      </c>
      <c r="Q52" s="68">
        <v>94.5</v>
      </c>
      <c r="R52" s="68">
        <v>92.4</v>
      </c>
      <c r="S52" s="68">
        <v>93.5</v>
      </c>
      <c r="T52" s="68">
        <v>90.27442135223673</v>
      </c>
      <c r="U52" s="65"/>
    </row>
    <row r="53" spans="1:21" s="209" customFormat="1" ht="10.5" customHeight="1">
      <c r="A53" s="154" t="s">
        <v>582</v>
      </c>
      <c r="B53" s="6">
        <v>97</v>
      </c>
      <c r="C53" s="6">
        <v>94</v>
      </c>
      <c r="D53" s="6">
        <v>96</v>
      </c>
      <c r="E53" s="6">
        <v>97</v>
      </c>
      <c r="F53" s="6">
        <v>98</v>
      </c>
      <c r="G53" s="6">
        <v>96</v>
      </c>
      <c r="H53" s="6">
        <v>97</v>
      </c>
      <c r="I53" s="68">
        <v>98.1</v>
      </c>
      <c r="J53" s="68">
        <v>97.6</v>
      </c>
      <c r="K53" s="68">
        <v>97.4</v>
      </c>
      <c r="L53" s="68">
        <v>90.6</v>
      </c>
      <c r="M53" s="68">
        <v>96.6</v>
      </c>
      <c r="N53" s="68">
        <v>86.1</v>
      </c>
      <c r="O53" s="68">
        <v>90.2</v>
      </c>
      <c r="P53" s="68">
        <v>89</v>
      </c>
      <c r="Q53" s="68">
        <v>84.1</v>
      </c>
      <c r="R53" s="68">
        <v>90.9</v>
      </c>
      <c r="S53" s="68">
        <v>80.7</v>
      </c>
      <c r="T53" s="68">
        <v>80.49592674079801</v>
      </c>
      <c r="U53" s="65">
        <v>72.09248014946287</v>
      </c>
    </row>
    <row r="54" spans="1:21" ht="12.75">
      <c r="A54" s="154" t="s">
        <v>661</v>
      </c>
      <c r="B54" s="6"/>
      <c r="C54" s="6"/>
      <c r="D54" s="6"/>
      <c r="E54" s="6"/>
      <c r="F54" s="68"/>
      <c r="G54" s="68">
        <v>93</v>
      </c>
      <c r="H54" s="68">
        <v>96.5</v>
      </c>
      <c r="I54" s="68">
        <v>98.8</v>
      </c>
      <c r="J54" s="68">
        <v>97.5</v>
      </c>
      <c r="K54" s="68">
        <v>98.2</v>
      </c>
      <c r="L54" s="68">
        <v>94</v>
      </c>
      <c r="M54" s="68">
        <v>84.9</v>
      </c>
      <c r="N54" s="68">
        <v>89.2</v>
      </c>
      <c r="O54" s="68">
        <v>83.7</v>
      </c>
      <c r="P54" s="68">
        <v>90.9</v>
      </c>
      <c r="Q54" s="68">
        <v>93.2</v>
      </c>
      <c r="R54" s="68">
        <v>90.9</v>
      </c>
      <c r="S54" s="68">
        <v>96.3</v>
      </c>
      <c r="T54" s="68">
        <v>87.02239789196311</v>
      </c>
      <c r="U54" s="65">
        <v>87.55521526591671</v>
      </c>
    </row>
    <row r="55" spans="1:21" ht="12.75">
      <c r="A55" s="155" t="s">
        <v>656</v>
      </c>
      <c r="B55" s="6"/>
      <c r="C55" s="6"/>
      <c r="D55" s="6"/>
      <c r="E55" s="6"/>
      <c r="F55" s="6">
        <v>87</v>
      </c>
      <c r="G55" s="6">
        <v>96</v>
      </c>
      <c r="H55" s="6">
        <v>96</v>
      </c>
      <c r="I55" s="68">
        <v>97.4</v>
      </c>
      <c r="J55" s="68">
        <v>96.5</v>
      </c>
      <c r="K55" s="68">
        <v>96.7</v>
      </c>
      <c r="L55" s="68">
        <v>94.9</v>
      </c>
      <c r="M55" s="68">
        <v>94.9</v>
      </c>
      <c r="N55" s="68">
        <v>96.2</v>
      </c>
      <c r="O55" s="68">
        <v>94.3</v>
      </c>
      <c r="P55" s="68">
        <v>93.5</v>
      </c>
      <c r="Q55" s="68">
        <v>94.5</v>
      </c>
      <c r="R55" s="68">
        <v>89</v>
      </c>
      <c r="S55" s="68">
        <v>93.2</v>
      </c>
      <c r="T55" s="68">
        <v>89.82589771490751</v>
      </c>
      <c r="U55" s="65">
        <v>90.61949054653779</v>
      </c>
    </row>
    <row r="56" spans="1:21" ht="12.75">
      <c r="A56" s="155" t="s">
        <v>662</v>
      </c>
      <c r="B56" s="6"/>
      <c r="C56" s="6"/>
      <c r="D56" s="6"/>
      <c r="E56" s="6"/>
      <c r="F56" s="6"/>
      <c r="G56" s="6">
        <v>55</v>
      </c>
      <c r="H56" s="6">
        <v>93</v>
      </c>
      <c r="I56" s="68">
        <v>95.7</v>
      </c>
      <c r="J56" s="68">
        <v>82.8</v>
      </c>
      <c r="K56" s="68">
        <v>92.6</v>
      </c>
      <c r="L56" s="68">
        <v>87.1</v>
      </c>
      <c r="M56" s="68">
        <v>78.7</v>
      </c>
      <c r="N56" s="68">
        <v>90</v>
      </c>
      <c r="O56" s="68">
        <v>69.6</v>
      </c>
      <c r="P56" s="68">
        <v>55.9</v>
      </c>
      <c r="Q56" s="68">
        <v>69.5</v>
      </c>
      <c r="R56" s="68"/>
      <c r="S56" s="68"/>
      <c r="T56" s="68"/>
      <c r="U56" s="65"/>
    </row>
    <row r="57" spans="1:21" ht="12.75">
      <c r="A57" s="155" t="s">
        <v>663</v>
      </c>
      <c r="B57" s="6"/>
      <c r="C57" s="6"/>
      <c r="D57" s="6"/>
      <c r="E57" s="6"/>
      <c r="F57" s="6"/>
      <c r="G57" s="6">
        <v>62</v>
      </c>
      <c r="H57" s="6">
        <v>89</v>
      </c>
      <c r="I57" s="68">
        <v>97.9</v>
      </c>
      <c r="J57" s="68">
        <v>95.8</v>
      </c>
      <c r="K57" s="68">
        <v>97.1</v>
      </c>
      <c r="L57" s="68">
        <v>94.6</v>
      </c>
      <c r="M57" s="68">
        <v>94.2</v>
      </c>
      <c r="N57" s="68">
        <v>96.3</v>
      </c>
      <c r="O57" s="68">
        <v>95.8</v>
      </c>
      <c r="P57" s="68">
        <v>96.1</v>
      </c>
      <c r="Q57" s="68">
        <v>95.5</v>
      </c>
      <c r="R57" s="68">
        <v>95.1</v>
      </c>
      <c r="S57" s="68">
        <v>96.4</v>
      </c>
      <c r="T57" s="68">
        <v>94.12978813816548</v>
      </c>
      <c r="U57" s="65">
        <v>91</v>
      </c>
    </row>
    <row r="58" spans="1:21" ht="13.5" thickBot="1">
      <c r="A58" s="156" t="s">
        <v>675</v>
      </c>
      <c r="B58" s="57"/>
      <c r="C58" s="57"/>
      <c r="D58" s="57"/>
      <c r="E58" s="57"/>
      <c r="F58" s="57"/>
      <c r="G58" s="57"/>
      <c r="H58" s="57"/>
      <c r="I58" s="69"/>
      <c r="J58" s="69"/>
      <c r="K58" s="69"/>
      <c r="L58" s="69"/>
      <c r="M58" s="69"/>
      <c r="N58" s="69"/>
      <c r="O58" s="69"/>
      <c r="P58" s="69"/>
      <c r="Q58" s="69"/>
      <c r="R58" s="69">
        <v>49</v>
      </c>
      <c r="S58" s="69">
        <v>94.82455110902475</v>
      </c>
      <c r="T58" s="69">
        <v>92.67939115728436</v>
      </c>
      <c r="U58" s="173">
        <v>90.39094773394001</v>
      </c>
    </row>
    <row r="59" spans="1:21" ht="13.5" thickBot="1">
      <c r="A59" s="156" t="s">
        <v>793</v>
      </c>
      <c r="B59" s="57"/>
      <c r="C59" s="57"/>
      <c r="D59" s="57"/>
      <c r="E59" s="57"/>
      <c r="F59" s="57"/>
      <c r="G59" s="57"/>
      <c r="H59" s="57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>
        <v>84</v>
      </c>
      <c r="U59" s="173">
        <v>83</v>
      </c>
    </row>
    <row r="60" spans="1:21" ht="9.75" customHeight="1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</row>
    <row r="61" spans="1:21" ht="12.75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</row>
  </sheetData>
  <sheetProtection/>
  <mergeCells count="5">
    <mergeCell ref="A1:N1"/>
    <mergeCell ref="A24:U24"/>
    <mergeCell ref="A43:U43"/>
    <mergeCell ref="A5:U5"/>
    <mergeCell ref="A4:U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57421875" style="0" customWidth="1"/>
    <col min="2" max="2" width="21.00390625" style="0" customWidth="1"/>
    <col min="3" max="3" width="8.57421875" style="0" customWidth="1"/>
    <col min="4" max="4" width="9.140625" style="0" customWidth="1"/>
    <col min="6" max="6" width="8.8515625" style="0" customWidth="1"/>
  </cols>
  <sheetData>
    <row r="1" spans="1:6" ht="18.75" customHeight="1">
      <c r="A1" s="1795" t="s">
        <v>717</v>
      </c>
      <c r="B1" s="1795"/>
      <c r="C1" s="1795"/>
      <c r="D1" s="1795"/>
      <c r="E1" s="1795"/>
      <c r="F1" s="1795"/>
    </row>
    <row r="2" spans="1:6" ht="12.75">
      <c r="A2" s="1505" t="s">
        <v>597</v>
      </c>
      <c r="B2" s="1781" t="s">
        <v>15</v>
      </c>
      <c r="C2" s="1655" t="s">
        <v>701</v>
      </c>
      <c r="D2" s="1797"/>
      <c r="E2" s="1797"/>
      <c r="F2" s="1798"/>
    </row>
    <row r="3" spans="1:6" ht="45.75" customHeight="1">
      <c r="A3" s="1505"/>
      <c r="B3" s="1796"/>
      <c r="C3" s="1" t="s">
        <v>42</v>
      </c>
      <c r="D3" s="919" t="s">
        <v>331</v>
      </c>
      <c r="E3" s="919" t="s">
        <v>155</v>
      </c>
      <c r="F3" s="919" t="s">
        <v>156</v>
      </c>
    </row>
    <row r="4" spans="1:6" ht="14.25" customHeight="1">
      <c r="A4" s="1">
        <v>1</v>
      </c>
      <c r="B4" s="61" t="s">
        <v>19</v>
      </c>
      <c r="C4" s="337">
        <v>1400</v>
      </c>
      <c r="D4" s="6">
        <v>2404</v>
      </c>
      <c r="E4" s="77">
        <v>1750</v>
      </c>
      <c r="F4" s="77">
        <v>336</v>
      </c>
    </row>
    <row r="5" spans="1:6" ht="12.75">
      <c r="A5" s="1">
        <v>2</v>
      </c>
      <c r="B5" s="61" t="s">
        <v>20</v>
      </c>
      <c r="C5" s="893">
        <v>0</v>
      </c>
      <c r="D5" s="6"/>
      <c r="E5" s="6"/>
      <c r="F5" s="6"/>
    </row>
    <row r="6" spans="1:6" ht="12.75">
      <c r="A6" s="1">
        <v>3</v>
      </c>
      <c r="B6" s="61" t="s">
        <v>21</v>
      </c>
      <c r="C6" s="337">
        <v>0</v>
      </c>
      <c r="D6" s="6"/>
      <c r="E6" s="6"/>
      <c r="F6" s="6"/>
    </row>
    <row r="7" spans="1:6" ht="12.75">
      <c r="A7" s="1">
        <v>4</v>
      </c>
      <c r="B7" s="61" t="s">
        <v>23</v>
      </c>
      <c r="C7" s="337">
        <v>0</v>
      </c>
      <c r="D7" s="6"/>
      <c r="E7" s="6"/>
      <c r="F7" s="6"/>
    </row>
    <row r="8" spans="1:6" ht="12.75">
      <c r="A8" s="1">
        <v>5</v>
      </c>
      <c r="B8" s="61" t="s">
        <v>22</v>
      </c>
      <c r="C8" s="337">
        <v>0</v>
      </c>
      <c r="D8" s="6"/>
      <c r="E8" s="6"/>
      <c r="F8" s="6"/>
    </row>
    <row r="9" spans="1:6" ht="12.75">
      <c r="A9" s="1">
        <v>6</v>
      </c>
      <c r="B9" s="61" t="s">
        <v>24</v>
      </c>
      <c r="C9" s="337">
        <v>600</v>
      </c>
      <c r="D9" s="6">
        <v>1060</v>
      </c>
      <c r="E9" s="975">
        <v>654</v>
      </c>
      <c r="F9" s="6">
        <v>386</v>
      </c>
    </row>
    <row r="10" spans="1:6" ht="12.75">
      <c r="A10" s="1">
        <v>7</v>
      </c>
      <c r="B10" s="61" t="s">
        <v>25</v>
      </c>
      <c r="C10" s="337">
        <v>0</v>
      </c>
      <c r="D10" s="6"/>
      <c r="E10" s="6"/>
      <c r="F10" s="6"/>
    </row>
    <row r="11" spans="1:6" ht="12.75">
      <c r="A11" s="1">
        <v>8</v>
      </c>
      <c r="B11" s="61" t="s">
        <v>27</v>
      </c>
      <c r="C11" s="337">
        <v>0</v>
      </c>
      <c r="D11" s="6"/>
      <c r="E11" s="6"/>
      <c r="F11" s="6"/>
    </row>
    <row r="12" spans="1:6" ht="12.75">
      <c r="A12" s="1">
        <v>9</v>
      </c>
      <c r="B12" s="61" t="s">
        <v>26</v>
      </c>
      <c r="C12" s="893">
        <v>0</v>
      </c>
      <c r="D12" s="6"/>
      <c r="E12" s="6"/>
      <c r="F12" s="6"/>
    </row>
    <row r="13" spans="1:6" ht="12.75">
      <c r="A13" s="1">
        <v>10</v>
      </c>
      <c r="B13" s="61" t="s">
        <v>28</v>
      </c>
      <c r="C13" s="337">
        <v>0</v>
      </c>
      <c r="D13" s="6"/>
      <c r="E13" s="6"/>
      <c r="F13" s="6"/>
    </row>
    <row r="14" spans="1:6" ht="12.75">
      <c r="A14" s="1">
        <v>11</v>
      </c>
      <c r="B14" s="61" t="s">
        <v>29</v>
      </c>
      <c r="C14" s="337">
        <v>0</v>
      </c>
      <c r="D14" s="6"/>
      <c r="E14" s="6"/>
      <c r="F14" s="6"/>
    </row>
    <row r="15" spans="1:6" ht="12.75">
      <c r="A15" s="1">
        <v>12</v>
      </c>
      <c r="B15" s="723" t="s">
        <v>625</v>
      </c>
      <c r="C15" s="337">
        <v>0</v>
      </c>
      <c r="D15" s="6"/>
      <c r="E15" s="6"/>
      <c r="F15" s="6"/>
    </row>
    <row r="16" spans="1:6" ht="12.75">
      <c r="A16" s="1">
        <v>13</v>
      </c>
      <c r="B16" s="61" t="s">
        <v>727</v>
      </c>
      <c r="C16" s="337">
        <v>0</v>
      </c>
      <c r="D16" s="6"/>
      <c r="E16" s="6"/>
      <c r="F16" s="6"/>
    </row>
    <row r="17" spans="1:6" ht="12.75">
      <c r="A17" s="1">
        <v>14</v>
      </c>
      <c r="B17" s="61" t="s">
        <v>31</v>
      </c>
      <c r="C17" s="337">
        <v>0</v>
      </c>
      <c r="D17" s="6"/>
      <c r="E17" s="6"/>
      <c r="F17" s="6"/>
    </row>
    <row r="18" spans="1:6" ht="12.75">
      <c r="A18" s="1">
        <v>15</v>
      </c>
      <c r="B18" s="61" t="s">
        <v>32</v>
      </c>
      <c r="C18" s="337">
        <v>700</v>
      </c>
      <c r="D18" s="6">
        <v>944</v>
      </c>
      <c r="E18" s="6">
        <v>642</v>
      </c>
      <c r="F18" s="6">
        <v>372</v>
      </c>
    </row>
    <row r="19" spans="1:6" ht="12.75">
      <c r="A19" s="1">
        <v>16</v>
      </c>
      <c r="B19" s="61" t="s">
        <v>33</v>
      </c>
      <c r="C19" s="337">
        <v>0</v>
      </c>
      <c r="D19" s="6"/>
      <c r="E19" s="6"/>
      <c r="F19" s="6"/>
    </row>
    <row r="20" spans="1:6" ht="12.75">
      <c r="A20" s="1">
        <v>17</v>
      </c>
      <c r="B20" s="61" t="s">
        <v>34</v>
      </c>
      <c r="C20" s="337">
        <v>0</v>
      </c>
      <c r="D20" s="6"/>
      <c r="E20" s="6"/>
      <c r="F20" s="6"/>
    </row>
    <row r="21" spans="1:6" ht="12.75">
      <c r="A21" s="1">
        <v>18</v>
      </c>
      <c r="B21" s="61" t="s">
        <v>35</v>
      </c>
      <c r="C21" s="337">
        <v>0</v>
      </c>
      <c r="D21" s="6"/>
      <c r="E21" s="6"/>
      <c r="F21" s="6"/>
    </row>
    <row r="22" spans="1:6" ht="12.75">
      <c r="A22" s="1">
        <v>19</v>
      </c>
      <c r="B22" s="61" t="s">
        <v>36</v>
      </c>
      <c r="C22" s="893">
        <v>0</v>
      </c>
      <c r="D22" s="6"/>
      <c r="E22" s="6"/>
      <c r="F22" s="6"/>
    </row>
    <row r="23" spans="1:6" ht="12.75">
      <c r="A23" s="1">
        <v>20</v>
      </c>
      <c r="B23" s="61" t="s">
        <v>149</v>
      </c>
      <c r="C23" s="6">
        <v>0</v>
      </c>
      <c r="D23" s="6"/>
      <c r="E23" s="6"/>
      <c r="F23" s="6"/>
    </row>
    <row r="24" spans="1:6" ht="12.75">
      <c r="A24" s="1">
        <v>21</v>
      </c>
      <c r="B24" s="61" t="s">
        <v>150</v>
      </c>
      <c r="C24" s="6">
        <v>0</v>
      </c>
      <c r="D24" s="6"/>
      <c r="E24" s="6"/>
      <c r="F24" s="6"/>
    </row>
    <row r="25" spans="1:6" ht="12.75">
      <c r="A25" s="1">
        <v>22</v>
      </c>
      <c r="B25" s="61" t="s">
        <v>151</v>
      </c>
      <c r="C25" s="6">
        <v>0</v>
      </c>
      <c r="D25" s="6"/>
      <c r="E25" s="6"/>
      <c r="F25" s="6"/>
    </row>
    <row r="26" spans="1:6" ht="12.75">
      <c r="A26" s="1">
        <v>23</v>
      </c>
      <c r="B26" s="61" t="s">
        <v>152</v>
      </c>
      <c r="C26" s="6">
        <v>0</v>
      </c>
      <c r="D26" s="6"/>
      <c r="E26" s="6"/>
      <c r="F26" s="6"/>
    </row>
    <row r="27" spans="1:6" ht="12.75">
      <c r="A27" s="1">
        <v>24</v>
      </c>
      <c r="B27" s="61" t="s">
        <v>153</v>
      </c>
      <c r="C27" s="6">
        <v>0</v>
      </c>
      <c r="D27" s="6"/>
      <c r="E27" s="6"/>
      <c r="F27" s="6"/>
    </row>
    <row r="28" spans="1:6" ht="12.75">
      <c r="A28" s="1">
        <v>25</v>
      </c>
      <c r="B28" s="61" t="s">
        <v>154</v>
      </c>
      <c r="C28" s="6">
        <v>1000</v>
      </c>
      <c r="D28" s="6">
        <v>1550</v>
      </c>
      <c r="E28" s="6">
        <v>578</v>
      </c>
      <c r="F28" s="6">
        <v>572</v>
      </c>
    </row>
    <row r="29" spans="1:6" ht="12.75">
      <c r="A29" s="1">
        <v>26</v>
      </c>
      <c r="B29" s="724" t="s">
        <v>37</v>
      </c>
      <c r="C29" s="6">
        <v>0</v>
      </c>
      <c r="D29" s="6"/>
      <c r="E29" s="6"/>
      <c r="F29" s="6"/>
    </row>
    <row r="30" spans="1:6" ht="12.75">
      <c r="A30" s="1">
        <v>26</v>
      </c>
      <c r="B30" s="725" t="s">
        <v>333</v>
      </c>
      <c r="C30" s="1373">
        <v>0</v>
      </c>
      <c r="D30" s="6"/>
      <c r="E30" s="6"/>
      <c r="F30" s="6"/>
    </row>
    <row r="31" spans="1:6" ht="12.75">
      <c r="A31" s="1794" t="s">
        <v>1</v>
      </c>
      <c r="B31" s="1799"/>
      <c r="C31" s="978">
        <f>SUM(C4:C22)</f>
        <v>2700</v>
      </c>
      <c r="D31" s="101">
        <f>SUM(D4:D22)</f>
        <v>4408</v>
      </c>
      <c r="E31" s="101">
        <f>SUM(E4:E22)</f>
        <v>3046</v>
      </c>
      <c r="F31" s="101">
        <f>SUM(F4:F22)</f>
        <v>1094</v>
      </c>
    </row>
    <row r="32" spans="1:6" ht="12.75">
      <c r="A32" s="1794" t="s">
        <v>2</v>
      </c>
      <c r="B32" s="1794"/>
      <c r="C32" s="260">
        <f>SUM(C23:C29)</f>
        <v>1000</v>
      </c>
      <c r="D32" s="101">
        <f>SUM(D23:D29)</f>
        <v>1550</v>
      </c>
      <c r="E32" s="101">
        <f>SUM(E23:E29)</f>
        <v>578</v>
      </c>
      <c r="F32" s="101">
        <f>SUM(F23:F29)</f>
        <v>572</v>
      </c>
    </row>
    <row r="33" spans="1:6" ht="12.75">
      <c r="A33" s="1794" t="s">
        <v>0</v>
      </c>
      <c r="B33" s="1794"/>
      <c r="C33" s="275">
        <f>+C32+C31+C30</f>
        <v>3700</v>
      </c>
      <c r="D33" s="726">
        <f>+D32+D31+D30</f>
        <v>5958</v>
      </c>
      <c r="E33" s="726">
        <f>+E32+E31+E30</f>
        <v>3624</v>
      </c>
      <c r="F33" s="726">
        <f>+F32+F31+F30</f>
        <v>1666</v>
      </c>
    </row>
    <row r="41" ht="12.75">
      <c r="F41" s="7"/>
    </row>
  </sheetData>
  <sheetProtection/>
  <mergeCells count="7">
    <mergeCell ref="A1:F1"/>
    <mergeCell ref="A32:B32"/>
    <mergeCell ref="A33:B33"/>
    <mergeCell ref="A2:A3"/>
    <mergeCell ref="B2:B3"/>
    <mergeCell ref="C2:F2"/>
    <mergeCell ref="A31:B3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N44" sqref="N44"/>
    </sheetView>
  </sheetViews>
  <sheetFormatPr defaultColWidth="9.140625" defaultRowHeight="12.75"/>
  <cols>
    <col min="1" max="1" width="4.00390625" style="344" customWidth="1"/>
    <col min="2" max="2" width="19.421875" style="215" customWidth="1"/>
    <col min="3" max="3" width="7.00390625" style="215" customWidth="1"/>
    <col min="4" max="4" width="11.8515625" style="215" customWidth="1"/>
    <col min="5" max="5" width="13.8515625" style="215" customWidth="1"/>
    <col min="6" max="6" width="12.00390625" style="215" customWidth="1"/>
    <col min="7" max="7" width="11.421875" style="215" customWidth="1"/>
    <col min="8" max="8" width="0.2890625" style="215" hidden="1" customWidth="1"/>
    <col min="9" max="9" width="7.00390625" style="215" customWidth="1"/>
    <col min="10" max="10" width="6.8515625" style="215" customWidth="1"/>
    <col min="11" max="11" width="8.7109375" style="215" customWidth="1"/>
    <col min="12" max="16384" width="9.140625" style="11" customWidth="1"/>
  </cols>
  <sheetData>
    <row r="1" spans="1:11" ht="12" customHeight="1">
      <c r="A1" s="1804" t="s">
        <v>768</v>
      </c>
      <c r="B1" s="1804"/>
      <c r="C1" s="1804"/>
      <c r="D1" s="1804"/>
      <c r="E1" s="1804"/>
      <c r="F1" s="1804"/>
      <c r="G1" s="1804"/>
      <c r="H1" s="1804"/>
      <c r="I1" s="1804"/>
      <c r="J1" s="1804"/>
      <c r="K1" s="1804"/>
    </row>
    <row r="2" spans="1:11" ht="12.75" customHeight="1">
      <c r="A2" s="1804"/>
      <c r="B2" s="1804"/>
      <c r="C2" s="1804"/>
      <c r="D2" s="1804"/>
      <c r="E2" s="1804"/>
      <c r="F2" s="1804"/>
      <c r="G2" s="1804"/>
      <c r="H2" s="1804"/>
      <c r="I2" s="1804"/>
      <c r="J2" s="1804"/>
      <c r="K2" s="1804"/>
    </row>
    <row r="3" spans="1:11" ht="15" customHeight="1">
      <c r="A3" s="1805"/>
      <c r="B3" s="1805"/>
      <c r="C3" s="1805"/>
      <c r="D3" s="1805"/>
      <c r="E3" s="1805"/>
      <c r="F3" s="1805"/>
      <c r="G3" s="1805"/>
      <c r="H3" s="1805"/>
      <c r="I3" s="1805"/>
      <c r="J3" s="1805"/>
      <c r="K3" s="1805"/>
    </row>
    <row r="4" spans="1:11" ht="12.75">
      <c r="A4" s="1800" t="s">
        <v>597</v>
      </c>
      <c r="B4" s="1801" t="s">
        <v>15</v>
      </c>
      <c r="C4" s="1800" t="s">
        <v>335</v>
      </c>
      <c r="D4" s="1800"/>
      <c r="E4" s="1800"/>
      <c r="F4" s="1800"/>
      <c r="G4" s="1800"/>
      <c r="H4" s="1800"/>
      <c r="I4" s="1800"/>
      <c r="J4" s="1800"/>
      <c r="K4" s="1800"/>
    </row>
    <row r="5" spans="1:11" ht="12.75">
      <c r="A5" s="1800"/>
      <c r="B5" s="1802"/>
      <c r="C5" s="1616" t="s">
        <v>42</v>
      </c>
      <c r="D5" s="1807" t="s">
        <v>816</v>
      </c>
      <c r="E5" s="1808"/>
      <c r="F5" s="1809"/>
      <c r="G5" s="1810" t="s">
        <v>817</v>
      </c>
      <c r="H5" s="1106"/>
      <c r="I5" s="1812" t="s">
        <v>155</v>
      </c>
      <c r="J5" s="1812" t="s">
        <v>332</v>
      </c>
      <c r="K5" s="1812" t="s">
        <v>336</v>
      </c>
    </row>
    <row r="6" spans="1:11" ht="12.75">
      <c r="A6" s="1"/>
      <c r="B6" s="1803"/>
      <c r="C6" s="1806"/>
      <c r="D6" s="1106" t="s">
        <v>789</v>
      </c>
      <c r="E6" s="1251" t="s">
        <v>734</v>
      </c>
      <c r="F6" s="1251" t="s">
        <v>733</v>
      </c>
      <c r="G6" s="1811"/>
      <c r="H6" s="73" t="s">
        <v>331</v>
      </c>
      <c r="I6" s="1813"/>
      <c r="J6" s="1813"/>
      <c r="K6" s="1813"/>
    </row>
    <row r="7" spans="1:12" ht="12.75">
      <c r="A7" s="1">
        <v>1</v>
      </c>
      <c r="B7" s="79" t="s">
        <v>19</v>
      </c>
      <c r="C7" s="1252">
        <v>122000</v>
      </c>
      <c r="D7" s="1409">
        <v>50800</v>
      </c>
      <c r="E7" s="317">
        <v>58750</v>
      </c>
      <c r="F7" s="317">
        <v>61000</v>
      </c>
      <c r="G7" s="1252">
        <f>SUM(D7:F7)</f>
        <v>170550</v>
      </c>
      <c r="H7" s="148">
        <v>153335</v>
      </c>
      <c r="I7" s="769">
        <v>66997</v>
      </c>
      <c r="J7" s="769">
        <v>0</v>
      </c>
      <c r="K7" s="769">
        <v>103553</v>
      </c>
      <c r="L7" s="1460"/>
    </row>
    <row r="8" spans="1:12" ht="12.75">
      <c r="A8" s="1">
        <v>2</v>
      </c>
      <c r="B8" s="79" t="s">
        <v>20</v>
      </c>
      <c r="C8" s="1252">
        <v>21000</v>
      </c>
      <c r="D8" s="1409">
        <v>8800</v>
      </c>
      <c r="E8" s="317">
        <v>10500</v>
      </c>
      <c r="F8" s="317">
        <v>10500</v>
      </c>
      <c r="G8" s="1252">
        <f aca="true" t="shared" si="0" ref="G8:G33">SUM(D8:F8)</f>
        <v>29800</v>
      </c>
      <c r="H8" s="148">
        <v>23840</v>
      </c>
      <c r="I8" s="327">
        <v>17772</v>
      </c>
      <c r="J8" s="327">
        <v>4</v>
      </c>
      <c r="K8" s="327">
        <v>12024</v>
      </c>
      <c r="L8" s="1460"/>
    </row>
    <row r="9" spans="1:12" ht="12.75">
      <c r="A9" s="1">
        <v>3</v>
      </c>
      <c r="B9" s="79" t="s">
        <v>21</v>
      </c>
      <c r="C9" s="1252">
        <v>10200</v>
      </c>
      <c r="D9" s="1409">
        <v>4200</v>
      </c>
      <c r="E9" s="317">
        <v>5000</v>
      </c>
      <c r="F9" s="317">
        <v>5200</v>
      </c>
      <c r="G9" s="1252">
        <f t="shared" si="0"/>
        <v>14400</v>
      </c>
      <c r="H9" s="976">
        <v>12570</v>
      </c>
      <c r="I9" s="1462">
        <v>7333</v>
      </c>
      <c r="J9" s="1462">
        <v>1</v>
      </c>
      <c r="K9" s="1463">
        <v>7066</v>
      </c>
      <c r="L9" s="1460"/>
    </row>
    <row r="10" spans="1:12" ht="12.75">
      <c r="A10" s="1">
        <v>4</v>
      </c>
      <c r="B10" s="79" t="s">
        <v>23</v>
      </c>
      <c r="C10" s="148">
        <v>10400</v>
      </c>
      <c r="D10" s="317">
        <v>4600</v>
      </c>
      <c r="E10" s="317">
        <v>5000</v>
      </c>
      <c r="F10" s="317">
        <v>5400</v>
      </c>
      <c r="G10" s="1252">
        <f t="shared" si="0"/>
        <v>15000</v>
      </c>
      <c r="H10" s="148">
        <v>12600</v>
      </c>
      <c r="I10" s="1464">
        <v>7056</v>
      </c>
      <c r="J10" s="1464">
        <v>34</v>
      </c>
      <c r="K10" s="1464">
        <v>7910</v>
      </c>
      <c r="L10" s="1460"/>
    </row>
    <row r="11" spans="1:12" ht="12.75">
      <c r="A11" s="1">
        <v>5</v>
      </c>
      <c r="B11" s="79" t="s">
        <v>22</v>
      </c>
      <c r="C11" s="148">
        <v>8000</v>
      </c>
      <c r="D11" s="317">
        <v>3400</v>
      </c>
      <c r="E11" s="317">
        <v>4000</v>
      </c>
      <c r="F11" s="317">
        <v>4000</v>
      </c>
      <c r="G11" s="1252">
        <f t="shared" si="0"/>
        <v>11400</v>
      </c>
      <c r="H11" s="148">
        <v>9740</v>
      </c>
      <c r="I11" s="1465">
        <v>7116</v>
      </c>
      <c r="J11" s="1465">
        <v>1</v>
      </c>
      <c r="K11" s="1465">
        <v>4283</v>
      </c>
      <c r="L11" s="1460"/>
    </row>
    <row r="12" spans="1:12" ht="12.75">
      <c r="A12" s="1">
        <v>6</v>
      </c>
      <c r="B12" s="79" t="s">
        <v>24</v>
      </c>
      <c r="C12" s="1252">
        <v>24000</v>
      </c>
      <c r="D12" s="1409">
        <v>10000</v>
      </c>
      <c r="E12" s="317">
        <v>12000</v>
      </c>
      <c r="F12" s="317">
        <v>12000</v>
      </c>
      <c r="G12" s="1252">
        <f t="shared" si="0"/>
        <v>34000</v>
      </c>
      <c r="H12" s="148">
        <v>34040</v>
      </c>
      <c r="I12" s="327">
        <v>13706</v>
      </c>
      <c r="J12" s="327">
        <v>0</v>
      </c>
      <c r="K12" s="327">
        <v>20294</v>
      </c>
      <c r="L12" s="1460"/>
    </row>
    <row r="13" spans="1:12" ht="12.75">
      <c r="A13" s="1">
        <v>7</v>
      </c>
      <c r="B13" s="79" t="s">
        <v>25</v>
      </c>
      <c r="C13" s="1252">
        <v>14000</v>
      </c>
      <c r="D13" s="1409">
        <v>5800</v>
      </c>
      <c r="E13" s="317">
        <v>7000</v>
      </c>
      <c r="F13" s="317">
        <v>7000</v>
      </c>
      <c r="G13" s="1252">
        <f t="shared" si="0"/>
        <v>19800</v>
      </c>
      <c r="H13" s="148">
        <v>20640</v>
      </c>
      <c r="I13" s="1466">
        <v>8988</v>
      </c>
      <c r="J13" s="327">
        <v>0</v>
      </c>
      <c r="K13" s="327">
        <v>10812</v>
      </c>
      <c r="L13" s="1460"/>
    </row>
    <row r="14" spans="1:12" ht="12.75">
      <c r="A14" s="1">
        <v>8</v>
      </c>
      <c r="B14" s="79" t="s">
        <v>27</v>
      </c>
      <c r="C14" s="1252">
        <v>9000</v>
      </c>
      <c r="D14" s="1409">
        <v>4200</v>
      </c>
      <c r="E14" s="317">
        <v>4000</v>
      </c>
      <c r="F14" s="317">
        <v>5000</v>
      </c>
      <c r="G14" s="1252">
        <f t="shared" si="0"/>
        <v>13200</v>
      </c>
      <c r="H14" s="148">
        <v>11855</v>
      </c>
      <c r="I14" s="1467">
        <v>6214</v>
      </c>
      <c r="J14" s="1467">
        <v>505</v>
      </c>
      <c r="K14" s="1467">
        <v>6481</v>
      </c>
      <c r="L14" s="1460"/>
    </row>
    <row r="15" spans="1:12" ht="12.75">
      <c r="A15" s="1">
        <v>9</v>
      </c>
      <c r="B15" s="79" t="s">
        <v>26</v>
      </c>
      <c r="C15" s="1252">
        <v>7000</v>
      </c>
      <c r="D15" s="1409">
        <v>3400</v>
      </c>
      <c r="E15" s="317">
        <v>3000</v>
      </c>
      <c r="F15" s="317">
        <v>4000</v>
      </c>
      <c r="G15" s="1252">
        <f t="shared" si="0"/>
        <v>10400</v>
      </c>
      <c r="H15" s="977">
        <v>8465</v>
      </c>
      <c r="I15" s="1468">
        <v>5498</v>
      </c>
      <c r="J15" s="1468">
        <v>12</v>
      </c>
      <c r="K15" s="1468">
        <v>4890</v>
      </c>
      <c r="L15" s="1460"/>
    </row>
    <row r="16" spans="1:12" ht="12.75">
      <c r="A16" s="1">
        <v>10</v>
      </c>
      <c r="B16" s="79" t="s">
        <v>28</v>
      </c>
      <c r="C16" s="1252">
        <v>16400</v>
      </c>
      <c r="D16" s="1409">
        <v>7000</v>
      </c>
      <c r="E16" s="317">
        <v>8000</v>
      </c>
      <c r="F16" s="317">
        <v>8400</v>
      </c>
      <c r="G16" s="1252">
        <f t="shared" si="0"/>
        <v>23400</v>
      </c>
      <c r="H16" s="148">
        <v>22750</v>
      </c>
      <c r="I16" s="327">
        <v>15445</v>
      </c>
      <c r="J16" s="327">
        <v>0</v>
      </c>
      <c r="K16" s="327">
        <v>7955</v>
      </c>
      <c r="L16" s="1460"/>
    </row>
    <row r="17" spans="1:12" ht="12.75">
      <c r="A17" s="1">
        <v>11</v>
      </c>
      <c r="B17" s="79" t="s">
        <v>29</v>
      </c>
      <c r="C17" s="1252">
        <v>10000</v>
      </c>
      <c r="D17" s="1409">
        <v>4000</v>
      </c>
      <c r="E17" s="317">
        <v>5500</v>
      </c>
      <c r="F17" s="317">
        <v>5000</v>
      </c>
      <c r="G17" s="1252">
        <f t="shared" si="0"/>
        <v>14500</v>
      </c>
      <c r="H17" s="148">
        <v>16780</v>
      </c>
      <c r="I17" s="1469">
        <v>7860</v>
      </c>
      <c r="J17" s="327">
        <v>0</v>
      </c>
      <c r="K17" s="327">
        <v>6640</v>
      </c>
      <c r="L17" s="1460"/>
    </row>
    <row r="18" spans="1:12" ht="12.75">
      <c r="A18" s="1">
        <v>12</v>
      </c>
      <c r="B18" s="79" t="s">
        <v>545</v>
      </c>
      <c r="C18" s="1252">
        <v>8000</v>
      </c>
      <c r="D18" s="1409">
        <v>3400</v>
      </c>
      <c r="E18" s="317">
        <v>4600</v>
      </c>
      <c r="F18" s="317">
        <v>4000</v>
      </c>
      <c r="G18" s="1252">
        <f t="shared" si="0"/>
        <v>12000</v>
      </c>
      <c r="H18" s="148">
        <v>10620</v>
      </c>
      <c r="I18" s="769">
        <v>7512</v>
      </c>
      <c r="J18" s="327">
        <v>0</v>
      </c>
      <c r="K18" s="1470">
        <v>4488</v>
      </c>
      <c r="L18" s="1460"/>
    </row>
    <row r="19" spans="1:12" ht="12.75">
      <c r="A19" s="1">
        <v>13</v>
      </c>
      <c r="B19" s="79" t="s">
        <v>605</v>
      </c>
      <c r="C19" s="1252">
        <v>5000</v>
      </c>
      <c r="D19" s="1409">
        <v>2600</v>
      </c>
      <c r="E19" s="317">
        <v>1600</v>
      </c>
      <c r="F19" s="317">
        <v>3000</v>
      </c>
      <c r="G19" s="1252">
        <f t="shared" si="0"/>
        <v>7200</v>
      </c>
      <c r="H19" s="148">
        <v>9710</v>
      </c>
      <c r="I19" s="769">
        <v>1950</v>
      </c>
      <c r="J19" s="327">
        <v>0</v>
      </c>
      <c r="K19" s="769">
        <v>5250</v>
      </c>
      <c r="L19" s="1460"/>
    </row>
    <row r="20" spans="1:12" ht="12.75">
      <c r="A20" s="1">
        <v>14</v>
      </c>
      <c r="B20" s="79" t="s">
        <v>31</v>
      </c>
      <c r="C20" s="326">
        <v>15800</v>
      </c>
      <c r="D20" s="1410">
        <v>7400</v>
      </c>
      <c r="E20" s="317">
        <v>7000</v>
      </c>
      <c r="F20" s="317">
        <v>8800</v>
      </c>
      <c r="G20" s="1252">
        <f t="shared" si="0"/>
        <v>23200</v>
      </c>
      <c r="H20" s="148">
        <v>16170</v>
      </c>
      <c r="I20" s="1471">
        <v>12434</v>
      </c>
      <c r="J20" s="327">
        <v>9</v>
      </c>
      <c r="K20" s="1471">
        <v>10757</v>
      </c>
      <c r="L20" s="1460"/>
    </row>
    <row r="21" spans="1:12" ht="12.75">
      <c r="A21" s="1">
        <v>15</v>
      </c>
      <c r="B21" s="79" t="s">
        <v>32</v>
      </c>
      <c r="C21" s="149">
        <v>25000</v>
      </c>
      <c r="D21" s="318">
        <v>10800</v>
      </c>
      <c r="E21" s="317">
        <v>13100</v>
      </c>
      <c r="F21" s="317">
        <v>13000</v>
      </c>
      <c r="G21" s="1252">
        <f t="shared" si="0"/>
        <v>36900</v>
      </c>
      <c r="H21" s="148">
        <v>26430</v>
      </c>
      <c r="I21" s="1471">
        <v>20529</v>
      </c>
      <c r="J21" s="1471">
        <v>0</v>
      </c>
      <c r="K21" s="1471">
        <v>16371</v>
      </c>
      <c r="L21" s="1460"/>
    </row>
    <row r="22" spans="1:12" ht="12.75">
      <c r="A22" s="1">
        <v>16</v>
      </c>
      <c r="B22" s="79" t="s">
        <v>33</v>
      </c>
      <c r="C22" s="149">
        <v>5400</v>
      </c>
      <c r="D22" s="318">
        <v>2800</v>
      </c>
      <c r="E22" s="317">
        <v>2200</v>
      </c>
      <c r="F22" s="317">
        <v>3400</v>
      </c>
      <c r="G22" s="1252">
        <f t="shared" si="0"/>
        <v>8400</v>
      </c>
      <c r="H22" s="148">
        <v>4385</v>
      </c>
      <c r="I22" s="769">
        <v>3920</v>
      </c>
      <c r="J22" s="769">
        <v>0</v>
      </c>
      <c r="K22" s="769">
        <v>4480</v>
      </c>
      <c r="L22" s="1460"/>
    </row>
    <row r="23" spans="1:12" ht="12.75">
      <c r="A23" s="1">
        <v>17</v>
      </c>
      <c r="B23" s="79" t="s">
        <v>34</v>
      </c>
      <c r="C23" s="326">
        <v>6000</v>
      </c>
      <c r="D23" s="1410">
        <v>2400</v>
      </c>
      <c r="E23" s="317">
        <v>3000</v>
      </c>
      <c r="F23" s="317">
        <v>3000</v>
      </c>
      <c r="G23" s="1252">
        <f t="shared" si="0"/>
        <v>8400</v>
      </c>
      <c r="H23" s="148">
        <v>7820</v>
      </c>
      <c r="I23" s="769">
        <v>4241</v>
      </c>
      <c r="J23" s="769">
        <v>0</v>
      </c>
      <c r="K23" s="769">
        <v>4159</v>
      </c>
      <c r="L23" s="1460"/>
    </row>
    <row r="24" spans="1:12" ht="12.75">
      <c r="A24" s="1">
        <v>18</v>
      </c>
      <c r="B24" s="79" t="s">
        <v>35</v>
      </c>
      <c r="C24" s="326">
        <v>13000</v>
      </c>
      <c r="D24" s="1410">
        <v>5400</v>
      </c>
      <c r="E24" s="317">
        <v>6500</v>
      </c>
      <c r="F24" s="317">
        <v>6500</v>
      </c>
      <c r="G24" s="1252">
        <f t="shared" si="0"/>
        <v>18400</v>
      </c>
      <c r="H24" s="148">
        <v>15690</v>
      </c>
      <c r="I24" s="975">
        <v>8811</v>
      </c>
      <c r="J24" s="975">
        <v>1</v>
      </c>
      <c r="K24" s="975">
        <v>9588</v>
      </c>
      <c r="L24" s="1460"/>
    </row>
    <row r="25" spans="1:12" ht="12.75">
      <c r="A25" s="1">
        <v>19</v>
      </c>
      <c r="B25" s="79" t="s">
        <v>36</v>
      </c>
      <c r="C25" s="326">
        <v>12500</v>
      </c>
      <c r="D25" s="1410">
        <v>5400</v>
      </c>
      <c r="E25" s="317">
        <v>6000</v>
      </c>
      <c r="F25" s="317">
        <v>6500</v>
      </c>
      <c r="G25" s="1252">
        <f t="shared" si="0"/>
        <v>17900</v>
      </c>
      <c r="H25" s="148">
        <v>12420</v>
      </c>
      <c r="I25" s="1472">
        <v>7439</v>
      </c>
      <c r="J25" s="975">
        <v>21</v>
      </c>
      <c r="K25" s="975">
        <v>10440</v>
      </c>
      <c r="L25" s="1460"/>
    </row>
    <row r="26" spans="1:12" ht="12.75">
      <c r="A26" s="1">
        <v>20</v>
      </c>
      <c r="B26" s="79" t="s">
        <v>149</v>
      </c>
      <c r="C26" s="326">
        <v>9600</v>
      </c>
      <c r="D26" s="1410">
        <v>4000</v>
      </c>
      <c r="E26" s="317">
        <v>4800</v>
      </c>
      <c r="F26" s="317">
        <v>4800</v>
      </c>
      <c r="G26" s="1252">
        <f t="shared" si="0"/>
        <v>13600</v>
      </c>
      <c r="H26" s="148">
        <v>14800</v>
      </c>
      <c r="I26" s="769">
        <v>7008</v>
      </c>
      <c r="J26" s="769">
        <v>0</v>
      </c>
      <c r="K26" s="769">
        <v>6592</v>
      </c>
      <c r="L26" s="1460"/>
    </row>
    <row r="27" spans="1:12" ht="12.75">
      <c r="A27" s="1">
        <v>21</v>
      </c>
      <c r="B27" s="79" t="s">
        <v>150</v>
      </c>
      <c r="C27" s="326">
        <v>12000</v>
      </c>
      <c r="D27" s="1410">
        <v>5000</v>
      </c>
      <c r="E27" s="317">
        <v>6000</v>
      </c>
      <c r="F27" s="317">
        <v>6000</v>
      </c>
      <c r="G27" s="1252">
        <f t="shared" si="0"/>
        <v>17000</v>
      </c>
      <c r="H27" s="148">
        <v>14400</v>
      </c>
      <c r="I27" s="327">
        <v>8296</v>
      </c>
      <c r="J27" s="327">
        <v>195</v>
      </c>
      <c r="K27" s="327">
        <v>8509</v>
      </c>
      <c r="L27" s="1460"/>
    </row>
    <row r="28" spans="1:12" ht="12.75">
      <c r="A28" s="1">
        <v>22</v>
      </c>
      <c r="B28" s="79" t="s">
        <v>151</v>
      </c>
      <c r="C28" s="149">
        <v>10500</v>
      </c>
      <c r="D28" s="318">
        <v>4600</v>
      </c>
      <c r="E28" s="317">
        <v>5000</v>
      </c>
      <c r="F28" s="317">
        <v>5500</v>
      </c>
      <c r="G28" s="1252">
        <f t="shared" si="0"/>
        <v>15100</v>
      </c>
      <c r="H28" s="148">
        <v>12980</v>
      </c>
      <c r="I28" s="769">
        <v>6405</v>
      </c>
      <c r="J28" s="769">
        <v>1</v>
      </c>
      <c r="K28" s="769">
        <v>8694</v>
      </c>
      <c r="L28" s="1460"/>
    </row>
    <row r="29" spans="1:12" ht="12.75">
      <c r="A29" s="1">
        <v>23</v>
      </c>
      <c r="B29" s="79" t="s">
        <v>152</v>
      </c>
      <c r="C29" s="326">
        <v>18400</v>
      </c>
      <c r="D29" s="1410">
        <v>7600</v>
      </c>
      <c r="E29" s="317">
        <v>9200</v>
      </c>
      <c r="F29" s="317">
        <v>9200</v>
      </c>
      <c r="G29" s="1252">
        <f t="shared" si="0"/>
        <v>26000</v>
      </c>
      <c r="H29" s="148">
        <v>22440</v>
      </c>
      <c r="I29" s="769">
        <v>14502</v>
      </c>
      <c r="J29" s="769">
        <v>2</v>
      </c>
      <c r="K29" s="769">
        <v>11496</v>
      </c>
      <c r="L29" s="1460"/>
    </row>
    <row r="30" spans="1:12" ht="12.75">
      <c r="A30" s="1">
        <v>24</v>
      </c>
      <c r="B30" s="79" t="s">
        <v>153</v>
      </c>
      <c r="C30" s="326">
        <v>14000</v>
      </c>
      <c r="D30" s="1410">
        <v>5800</v>
      </c>
      <c r="E30" s="317">
        <v>7000</v>
      </c>
      <c r="F30" s="317">
        <v>7000</v>
      </c>
      <c r="G30" s="1252">
        <f t="shared" si="0"/>
        <v>19800</v>
      </c>
      <c r="H30" s="148">
        <v>14516</v>
      </c>
      <c r="I30" s="975">
        <v>9948</v>
      </c>
      <c r="J30" s="975">
        <v>477</v>
      </c>
      <c r="K30" s="975">
        <v>9375</v>
      </c>
      <c r="L30" s="1460"/>
    </row>
    <row r="31" spans="1:12" ht="12.75">
      <c r="A31" s="1">
        <v>25</v>
      </c>
      <c r="B31" s="79" t="s">
        <v>154</v>
      </c>
      <c r="C31" s="1252">
        <v>39400</v>
      </c>
      <c r="D31" s="1409">
        <v>17000</v>
      </c>
      <c r="E31" s="317">
        <v>19000</v>
      </c>
      <c r="F31" s="317">
        <v>20400</v>
      </c>
      <c r="G31" s="1252">
        <f t="shared" si="0"/>
        <v>56400</v>
      </c>
      <c r="H31" s="148">
        <v>54080</v>
      </c>
      <c r="I31" s="1469">
        <v>28374</v>
      </c>
      <c r="J31" s="1469">
        <v>8</v>
      </c>
      <c r="K31" s="1469">
        <v>28018</v>
      </c>
      <c r="L31" s="1460"/>
    </row>
    <row r="32" spans="1:12" ht="12.75">
      <c r="A32" s="1">
        <v>26</v>
      </c>
      <c r="B32" s="79" t="s">
        <v>37</v>
      </c>
      <c r="C32" s="148">
        <v>18000</v>
      </c>
      <c r="D32" s="317">
        <v>7600</v>
      </c>
      <c r="E32" s="317">
        <v>9250</v>
      </c>
      <c r="F32" s="317">
        <v>9000</v>
      </c>
      <c r="G32" s="1252">
        <f t="shared" si="0"/>
        <v>25850</v>
      </c>
      <c r="H32" s="148">
        <v>22210</v>
      </c>
      <c r="I32" s="769">
        <v>16471</v>
      </c>
      <c r="J32" s="769">
        <v>0</v>
      </c>
      <c r="K32" s="769">
        <v>9379</v>
      </c>
      <c r="L32" s="1460"/>
    </row>
    <row r="33" spans="1:12" ht="12.75">
      <c r="A33" s="1">
        <v>26</v>
      </c>
      <c r="B33" s="159" t="s">
        <v>333</v>
      </c>
      <c r="C33" s="1252">
        <v>5400</v>
      </c>
      <c r="D33" s="1409">
        <v>2000</v>
      </c>
      <c r="E33" s="317">
        <v>3000</v>
      </c>
      <c r="F33" s="317">
        <v>2400</v>
      </c>
      <c r="G33" s="1252">
        <f t="shared" si="0"/>
        <v>7400</v>
      </c>
      <c r="H33" s="148">
        <v>7450</v>
      </c>
      <c r="I33" s="327">
        <v>4145</v>
      </c>
      <c r="J33" s="327">
        <v>170</v>
      </c>
      <c r="K33" s="327">
        <v>3085</v>
      </c>
      <c r="L33" s="1460"/>
    </row>
    <row r="34" spans="1:12" ht="12.75">
      <c r="A34" s="1371" t="s">
        <v>1</v>
      </c>
      <c r="B34" s="1254"/>
      <c r="C34" s="978">
        <f aca="true" t="shared" si="1" ref="C34:J34">SUM(C7:C25)</f>
        <v>342700</v>
      </c>
      <c r="D34" s="1250">
        <f t="shared" si="1"/>
        <v>146400</v>
      </c>
      <c r="E34" s="726">
        <f>SUM(E7:E25)</f>
        <v>166750</v>
      </c>
      <c r="F34" s="726">
        <f>SUM(F7:F25)</f>
        <v>175700</v>
      </c>
      <c r="G34" s="275">
        <f t="shared" si="1"/>
        <v>488850</v>
      </c>
      <c r="H34" s="2">
        <f t="shared" si="1"/>
        <v>429860</v>
      </c>
      <c r="I34" s="1473">
        <f t="shared" si="1"/>
        <v>230821</v>
      </c>
      <c r="J34" s="1473">
        <f t="shared" si="1"/>
        <v>588</v>
      </c>
      <c r="K34" s="1473">
        <v>257441</v>
      </c>
      <c r="L34" s="1460"/>
    </row>
    <row r="35" spans="1:12" ht="12.75">
      <c r="A35" s="1371" t="s">
        <v>2</v>
      </c>
      <c r="B35" s="1254"/>
      <c r="C35" s="260">
        <f>SUM(C26:C32)</f>
        <v>121900</v>
      </c>
      <c r="D35" s="726">
        <f>SUM(D26:D32)</f>
        <v>51600</v>
      </c>
      <c r="E35" s="726">
        <f>SUM(E26:E32)</f>
        <v>60250</v>
      </c>
      <c r="F35" s="726">
        <f>SUM(F26:F32)</f>
        <v>61900</v>
      </c>
      <c r="G35" s="275">
        <f>SUM(G26:G32)</f>
        <v>173750</v>
      </c>
      <c r="H35" s="2">
        <f>SUM(H32,H31,H30,H29,H28,H27,H26)</f>
        <v>155426</v>
      </c>
      <c r="I35" s="1473">
        <f>SUM(I32,I31,I30,I29,I28,I27,I26)</f>
        <v>91004</v>
      </c>
      <c r="J35" s="1473">
        <f>SUM(J32,J31,J30,J29,J28,J27,J26)</f>
        <v>683</v>
      </c>
      <c r="K35" s="1473">
        <v>82063</v>
      </c>
      <c r="L35" s="1460"/>
    </row>
    <row r="36" spans="1:12" ht="12.75">
      <c r="A36" s="1371" t="s">
        <v>0</v>
      </c>
      <c r="B36" s="1254"/>
      <c r="C36" s="1250">
        <f>+C35+C34+C33</f>
        <v>470000</v>
      </c>
      <c r="D36" s="1250">
        <f>+D35+D34+D33</f>
        <v>200000</v>
      </c>
      <c r="E36" s="726">
        <f>+E35+E34+E33</f>
        <v>230000</v>
      </c>
      <c r="F36" s="726">
        <f>+F35+F34+F33</f>
        <v>240000</v>
      </c>
      <c r="G36" s="275">
        <f>+G35+G34+G33</f>
        <v>670000</v>
      </c>
      <c r="H36" s="101">
        <f>SUM(H33,H34,H35)</f>
        <v>592736</v>
      </c>
      <c r="I36" s="1474">
        <f>SUM(I33,I34,I35)</f>
        <v>325970</v>
      </c>
      <c r="J36" s="1474">
        <f>SUM(J33,J34,J35)</f>
        <v>1441</v>
      </c>
      <c r="K36" s="1474">
        <v>342589</v>
      </c>
      <c r="L36" s="1460"/>
    </row>
    <row r="37" spans="3:12" ht="12.75">
      <c r="C37" s="13"/>
      <c r="D37" s="1372"/>
      <c r="E37" s="1372"/>
      <c r="F37" s="13"/>
      <c r="G37" s="13"/>
      <c r="H37" s="13"/>
      <c r="I37" s="13"/>
      <c r="J37" s="13"/>
      <c r="K37" s="13"/>
      <c r="L37" s="1461"/>
    </row>
    <row r="38" ht="12.75">
      <c r="L38" s="1461"/>
    </row>
  </sheetData>
  <sheetProtection/>
  <mergeCells count="10">
    <mergeCell ref="C4:K4"/>
    <mergeCell ref="A4:A5"/>
    <mergeCell ref="B4:B6"/>
    <mergeCell ref="A1:K3"/>
    <mergeCell ref="C5:C6"/>
    <mergeCell ref="D5:F5"/>
    <mergeCell ref="G5:G6"/>
    <mergeCell ref="I5:I6"/>
    <mergeCell ref="J5:J6"/>
    <mergeCell ref="K5:K6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E34"/>
  <sheetViews>
    <sheetView zoomScale="90" zoomScaleNormal="90" zoomScalePageLayoutView="0" workbookViewId="0" topLeftCell="A1">
      <selection activeCell="BG16" sqref="BG16"/>
    </sheetView>
  </sheetViews>
  <sheetFormatPr defaultColWidth="9.140625" defaultRowHeight="12.75"/>
  <cols>
    <col min="1" max="1" width="12.140625" style="0" customWidth="1"/>
    <col min="2" max="3" width="3.57421875" style="0" hidden="1" customWidth="1"/>
    <col min="4" max="4" width="3.28125" style="0" hidden="1" customWidth="1"/>
    <col min="5" max="6" width="3.28125" style="0" customWidth="1"/>
    <col min="7" max="7" width="3.421875" style="0" customWidth="1"/>
    <col min="8" max="8" width="3.140625" style="0" customWidth="1"/>
    <col min="9" max="9" width="4.140625" style="0" customWidth="1"/>
    <col min="10" max="14" width="3.57421875" style="0" customWidth="1"/>
    <col min="15" max="15" width="3.00390625" style="0" customWidth="1"/>
    <col min="16" max="17" width="3.57421875" style="0" hidden="1" customWidth="1"/>
    <col min="18" max="18" width="3.00390625" style="0" hidden="1" customWidth="1"/>
    <col min="19" max="22" width="3.57421875" style="0" customWidth="1"/>
    <col min="23" max="23" width="4.57421875" style="0" customWidth="1"/>
    <col min="24" max="28" width="3.28125" style="0" customWidth="1"/>
    <col min="29" max="29" width="2.7109375" style="0" customWidth="1"/>
    <col min="30" max="32" width="3.57421875" style="0" hidden="1" customWidth="1"/>
    <col min="33" max="36" width="3.57421875" style="0" customWidth="1"/>
    <col min="37" max="37" width="4.421875" style="0" customWidth="1"/>
    <col min="38" max="42" width="3.421875" style="0" customWidth="1"/>
    <col min="43" max="43" width="3.140625" style="0" customWidth="1"/>
    <col min="44" max="46" width="3.57421875" style="0" hidden="1" customWidth="1"/>
    <col min="47" max="50" width="3.57421875" style="0" customWidth="1"/>
    <col min="51" max="51" width="4.00390625" style="0" customWidth="1"/>
    <col min="52" max="57" width="3.421875" style="0" customWidth="1"/>
  </cols>
  <sheetData>
    <row r="1" spans="1:57" ht="21.75" customHeight="1" thickBot="1">
      <c r="A1" s="1704" t="s">
        <v>730</v>
      </c>
      <c r="B1" s="1704"/>
      <c r="C1" s="1704"/>
      <c r="D1" s="1704"/>
      <c r="E1" s="1704"/>
      <c r="F1" s="1704"/>
      <c r="G1" s="1704"/>
      <c r="H1" s="1704"/>
      <c r="I1" s="1704"/>
      <c r="J1" s="1704"/>
      <c r="K1" s="1704"/>
      <c r="L1" s="1704"/>
      <c r="M1" s="1704"/>
      <c r="N1" s="1704"/>
      <c r="O1" s="1704"/>
      <c r="P1" s="1704"/>
      <c r="Q1" s="1704"/>
      <c r="R1" s="1704"/>
      <c r="S1" s="1704"/>
      <c r="T1" s="1704"/>
      <c r="U1" s="1704"/>
      <c r="V1" s="1704"/>
      <c r="W1" s="1704"/>
      <c r="X1" s="1704"/>
      <c r="Y1" s="1704"/>
      <c r="Z1" s="1704"/>
      <c r="AA1" s="1704"/>
      <c r="AB1" s="1704"/>
      <c r="AC1" s="1704"/>
      <c r="AD1" s="1704"/>
      <c r="AE1" s="1704"/>
      <c r="AF1" s="1704"/>
      <c r="AG1" s="1704"/>
      <c r="AH1" s="1704"/>
      <c r="AI1" s="1704"/>
      <c r="AJ1" s="1704"/>
      <c r="AK1" s="1704"/>
      <c r="AL1" s="1704"/>
      <c r="AM1" s="1704"/>
      <c r="AN1" s="1704"/>
      <c r="AO1" s="1704"/>
      <c r="AP1" s="1704"/>
      <c r="AQ1" s="1704"/>
      <c r="AR1" s="1704"/>
      <c r="AS1" s="1704"/>
      <c r="AT1" s="1704"/>
      <c r="AU1" s="1704"/>
      <c r="AV1" s="1704"/>
      <c r="AW1" s="1704"/>
      <c r="AX1" s="1704"/>
      <c r="AY1" s="1704"/>
      <c r="AZ1" s="1704"/>
      <c r="BA1" s="1704"/>
      <c r="BB1" s="1704"/>
      <c r="BC1" s="1704"/>
      <c r="BD1" s="1704"/>
      <c r="BE1" s="1704"/>
    </row>
    <row r="2" spans="1:57" ht="27" customHeight="1" thickBot="1">
      <c r="A2" s="1818" t="s">
        <v>349</v>
      </c>
      <c r="B2" s="1814" t="s">
        <v>676</v>
      </c>
      <c r="C2" s="1815"/>
      <c r="D2" s="1815"/>
      <c r="E2" s="1815"/>
      <c r="F2" s="1815"/>
      <c r="G2" s="1815"/>
      <c r="H2" s="1815"/>
      <c r="I2" s="1815"/>
      <c r="J2" s="1815"/>
      <c r="K2" s="1815"/>
      <c r="L2" s="1815"/>
      <c r="M2" s="1815"/>
      <c r="N2" s="1815"/>
      <c r="O2" s="1816"/>
      <c r="P2" s="1814" t="s">
        <v>678</v>
      </c>
      <c r="Q2" s="1815"/>
      <c r="R2" s="1815"/>
      <c r="S2" s="1815"/>
      <c r="T2" s="1815"/>
      <c r="U2" s="1815"/>
      <c r="V2" s="1815"/>
      <c r="W2" s="1815"/>
      <c r="X2" s="1815"/>
      <c r="Y2" s="1815"/>
      <c r="Z2" s="1815"/>
      <c r="AA2" s="1815"/>
      <c r="AB2" s="1815"/>
      <c r="AC2" s="1816"/>
      <c r="AD2" s="1553" t="s">
        <v>679</v>
      </c>
      <c r="AE2" s="1554"/>
      <c r="AF2" s="1554"/>
      <c r="AG2" s="1554"/>
      <c r="AH2" s="1554"/>
      <c r="AI2" s="1554"/>
      <c r="AJ2" s="1554"/>
      <c r="AK2" s="1554"/>
      <c r="AL2" s="1554"/>
      <c r="AM2" s="1554"/>
      <c r="AN2" s="1554"/>
      <c r="AO2" s="1554"/>
      <c r="AP2" s="1554"/>
      <c r="AQ2" s="1555"/>
      <c r="AR2" s="1553" t="s">
        <v>677</v>
      </c>
      <c r="AS2" s="1554"/>
      <c r="AT2" s="1554"/>
      <c r="AU2" s="1554"/>
      <c r="AV2" s="1554"/>
      <c r="AW2" s="1554"/>
      <c r="AX2" s="1554"/>
      <c r="AY2" s="1554"/>
      <c r="AZ2" s="1554"/>
      <c r="BA2" s="1554"/>
      <c r="BB2" s="1554"/>
      <c r="BC2" s="1554"/>
      <c r="BD2" s="1554"/>
      <c r="BE2" s="1555"/>
    </row>
    <row r="3" spans="1:57" ht="43.5" customHeight="1">
      <c r="A3" s="1819"/>
      <c r="B3" s="524">
        <v>2006</v>
      </c>
      <c r="C3" s="523">
        <v>2007</v>
      </c>
      <c r="D3" s="523">
        <v>2008</v>
      </c>
      <c r="E3" s="523">
        <v>2009</v>
      </c>
      <c r="F3" s="523">
        <v>2010</v>
      </c>
      <c r="G3" s="523">
        <v>2011</v>
      </c>
      <c r="H3" s="523">
        <v>2012</v>
      </c>
      <c r="I3" s="523">
        <v>2013</v>
      </c>
      <c r="J3" s="523">
        <v>2014</v>
      </c>
      <c r="K3" s="523">
        <v>2015</v>
      </c>
      <c r="L3" s="523">
        <v>2016</v>
      </c>
      <c r="M3" s="852">
        <v>2017</v>
      </c>
      <c r="N3" s="852">
        <v>2018</v>
      </c>
      <c r="O3" s="525">
        <v>2019</v>
      </c>
      <c r="P3" s="524">
        <v>2006</v>
      </c>
      <c r="Q3" s="523">
        <v>2007</v>
      </c>
      <c r="R3" s="523">
        <v>2008</v>
      </c>
      <c r="S3" s="523">
        <v>2009</v>
      </c>
      <c r="T3" s="523">
        <v>2010</v>
      </c>
      <c r="U3" s="523">
        <v>2011</v>
      </c>
      <c r="V3" s="523">
        <v>2012</v>
      </c>
      <c r="W3" s="523">
        <v>2013</v>
      </c>
      <c r="X3" s="523">
        <v>2014</v>
      </c>
      <c r="Y3" s="523">
        <v>2015</v>
      </c>
      <c r="Z3" s="523">
        <v>2016</v>
      </c>
      <c r="AA3" s="852">
        <v>2017</v>
      </c>
      <c r="AB3" s="852">
        <v>2018</v>
      </c>
      <c r="AC3" s="525">
        <v>2019</v>
      </c>
      <c r="AD3" s="526">
        <v>2006</v>
      </c>
      <c r="AE3" s="527">
        <v>2007</v>
      </c>
      <c r="AF3" s="527">
        <v>2008</v>
      </c>
      <c r="AG3" s="527">
        <v>2009</v>
      </c>
      <c r="AH3" s="527">
        <v>2010</v>
      </c>
      <c r="AI3" s="527">
        <v>2011</v>
      </c>
      <c r="AJ3" s="527">
        <v>2012</v>
      </c>
      <c r="AK3" s="527">
        <v>2013</v>
      </c>
      <c r="AL3" s="527">
        <v>2014</v>
      </c>
      <c r="AM3" s="527">
        <v>2015</v>
      </c>
      <c r="AN3" s="527">
        <v>2016</v>
      </c>
      <c r="AO3" s="857">
        <v>2017</v>
      </c>
      <c r="AP3" s="857">
        <v>2018</v>
      </c>
      <c r="AQ3" s="528">
        <v>2019</v>
      </c>
      <c r="AR3" s="529">
        <v>2006</v>
      </c>
      <c r="AS3" s="530">
        <v>2007</v>
      </c>
      <c r="AT3" s="530">
        <v>2008</v>
      </c>
      <c r="AU3" s="530">
        <v>2009</v>
      </c>
      <c r="AV3" s="530">
        <v>2010</v>
      </c>
      <c r="AW3" s="530">
        <v>2011</v>
      </c>
      <c r="AX3" s="530">
        <v>2012</v>
      </c>
      <c r="AY3" s="530">
        <v>2013</v>
      </c>
      <c r="AZ3" s="530">
        <v>2014</v>
      </c>
      <c r="BA3" s="530">
        <v>2015</v>
      </c>
      <c r="BB3" s="530">
        <v>2016</v>
      </c>
      <c r="BC3" s="855">
        <v>2017</v>
      </c>
      <c r="BD3" s="855">
        <v>2018</v>
      </c>
      <c r="BE3" s="531">
        <v>2019</v>
      </c>
    </row>
    <row r="4" spans="1:57" ht="31.5">
      <c r="A4" s="507" t="s">
        <v>70</v>
      </c>
      <c r="B4" s="511">
        <v>93</v>
      </c>
      <c r="C4" s="510">
        <v>94</v>
      </c>
      <c r="D4" s="510">
        <v>94</v>
      </c>
      <c r="E4" s="510">
        <v>92</v>
      </c>
      <c r="F4" s="510">
        <v>94</v>
      </c>
      <c r="G4" s="510">
        <v>94</v>
      </c>
      <c r="H4" s="510">
        <v>93</v>
      </c>
      <c r="I4" s="510">
        <v>95</v>
      </c>
      <c r="J4" s="510">
        <v>94</v>
      </c>
      <c r="K4" s="510">
        <v>89</v>
      </c>
      <c r="L4" s="510">
        <v>91</v>
      </c>
      <c r="M4" s="853">
        <v>92</v>
      </c>
      <c r="N4" s="853">
        <v>93</v>
      </c>
      <c r="O4" s="512">
        <v>93</v>
      </c>
      <c r="P4" s="511">
        <v>96</v>
      </c>
      <c r="Q4" s="510">
        <v>96</v>
      </c>
      <c r="R4" s="510">
        <v>96</v>
      </c>
      <c r="S4" s="510">
        <v>96</v>
      </c>
      <c r="T4" s="510">
        <v>96</v>
      </c>
      <c r="U4" s="510">
        <v>94</v>
      </c>
      <c r="V4" s="510">
        <v>96</v>
      </c>
      <c r="W4" s="510">
        <v>96</v>
      </c>
      <c r="X4" s="510">
        <v>95</v>
      </c>
      <c r="Y4" s="510">
        <v>94</v>
      </c>
      <c r="Z4" s="510">
        <v>94</v>
      </c>
      <c r="AA4" s="853">
        <v>93</v>
      </c>
      <c r="AB4" s="853">
        <v>93</v>
      </c>
      <c r="AC4" s="512">
        <v>95</v>
      </c>
      <c r="AD4" s="175">
        <v>95</v>
      </c>
      <c r="AE4" s="26">
        <v>96</v>
      </c>
      <c r="AF4" s="26">
        <v>95</v>
      </c>
      <c r="AG4" s="26">
        <v>96</v>
      </c>
      <c r="AH4" s="26">
        <v>96</v>
      </c>
      <c r="AI4" s="26">
        <v>94</v>
      </c>
      <c r="AJ4" s="26">
        <v>95</v>
      </c>
      <c r="AK4" s="26">
        <v>96</v>
      </c>
      <c r="AL4" s="26">
        <v>95</v>
      </c>
      <c r="AM4" s="26">
        <v>93</v>
      </c>
      <c r="AN4" s="26">
        <v>92</v>
      </c>
      <c r="AO4" s="858">
        <v>94</v>
      </c>
      <c r="AP4" s="858">
        <v>94</v>
      </c>
      <c r="AQ4" s="516">
        <v>95</v>
      </c>
      <c r="AR4" s="59">
        <v>94</v>
      </c>
      <c r="AS4" s="1">
        <v>94</v>
      </c>
      <c r="AT4" s="1">
        <v>94</v>
      </c>
      <c r="AU4" s="1">
        <v>94</v>
      </c>
      <c r="AV4" s="1">
        <v>95</v>
      </c>
      <c r="AW4" s="1">
        <v>94</v>
      </c>
      <c r="AX4" s="1">
        <v>94</v>
      </c>
      <c r="AY4" s="1">
        <v>95</v>
      </c>
      <c r="AZ4" s="1">
        <v>94</v>
      </c>
      <c r="BA4" s="1">
        <v>94</v>
      </c>
      <c r="BB4" s="1">
        <v>93</v>
      </c>
      <c r="BC4" s="722">
        <v>95</v>
      </c>
      <c r="BD4" s="722">
        <v>95</v>
      </c>
      <c r="BE4" s="359">
        <v>96</v>
      </c>
    </row>
    <row r="5" spans="1:57" ht="25.5" customHeight="1">
      <c r="A5" s="508" t="s">
        <v>71</v>
      </c>
      <c r="B5" s="511">
        <v>99</v>
      </c>
      <c r="C5" s="510">
        <v>99</v>
      </c>
      <c r="D5" s="510">
        <v>99</v>
      </c>
      <c r="E5" s="510">
        <v>99</v>
      </c>
      <c r="F5" s="510">
        <v>99</v>
      </c>
      <c r="G5" s="510">
        <v>99</v>
      </c>
      <c r="H5" s="510">
        <v>99</v>
      </c>
      <c r="I5" s="510">
        <v>100</v>
      </c>
      <c r="J5" s="510">
        <v>99</v>
      </c>
      <c r="K5" s="510">
        <v>99</v>
      </c>
      <c r="L5" s="510">
        <v>99</v>
      </c>
      <c r="M5" s="853">
        <v>99</v>
      </c>
      <c r="N5" s="853">
        <v>99</v>
      </c>
      <c r="O5" s="512">
        <v>99</v>
      </c>
      <c r="P5" s="511">
        <v>99</v>
      </c>
      <c r="Q5" s="510">
        <v>99</v>
      </c>
      <c r="R5" s="510">
        <v>99</v>
      </c>
      <c r="S5" s="510">
        <v>99</v>
      </c>
      <c r="T5" s="510">
        <v>99</v>
      </c>
      <c r="U5" s="510">
        <v>99</v>
      </c>
      <c r="V5" s="510">
        <v>99</v>
      </c>
      <c r="W5" s="510">
        <v>100</v>
      </c>
      <c r="X5" s="510">
        <v>99</v>
      </c>
      <c r="Y5" s="510">
        <v>99</v>
      </c>
      <c r="Z5" s="510">
        <v>99</v>
      </c>
      <c r="AA5" s="853">
        <v>99</v>
      </c>
      <c r="AB5" s="853">
        <v>99</v>
      </c>
      <c r="AC5" s="512">
        <v>99</v>
      </c>
      <c r="AD5" s="175">
        <v>99</v>
      </c>
      <c r="AE5" s="26">
        <v>99</v>
      </c>
      <c r="AF5" s="26">
        <v>99</v>
      </c>
      <c r="AG5" s="26">
        <v>99</v>
      </c>
      <c r="AH5" s="26">
        <v>99</v>
      </c>
      <c r="AI5" s="26">
        <v>99</v>
      </c>
      <c r="AJ5" s="26">
        <v>99</v>
      </c>
      <c r="AK5" s="26">
        <v>100</v>
      </c>
      <c r="AL5" s="26">
        <v>99</v>
      </c>
      <c r="AM5" s="26">
        <v>99</v>
      </c>
      <c r="AN5" s="26">
        <v>99</v>
      </c>
      <c r="AO5" s="858">
        <v>99</v>
      </c>
      <c r="AP5" s="858">
        <v>99</v>
      </c>
      <c r="AQ5" s="516">
        <v>99</v>
      </c>
      <c r="AR5" s="59">
        <v>99</v>
      </c>
      <c r="AS5" s="1">
        <v>99</v>
      </c>
      <c r="AT5" s="1">
        <v>99</v>
      </c>
      <c r="AU5" s="1">
        <v>99</v>
      </c>
      <c r="AV5" s="1">
        <v>99</v>
      </c>
      <c r="AW5" s="1">
        <v>99</v>
      </c>
      <c r="AX5" s="1">
        <v>99</v>
      </c>
      <c r="AY5" s="1">
        <v>100</v>
      </c>
      <c r="AZ5" s="1">
        <v>99</v>
      </c>
      <c r="BA5" s="1">
        <v>99</v>
      </c>
      <c r="BB5" s="1">
        <v>99</v>
      </c>
      <c r="BC5" s="722">
        <v>99</v>
      </c>
      <c r="BD5" s="722">
        <v>99</v>
      </c>
      <c r="BE5" s="359">
        <v>99</v>
      </c>
    </row>
    <row r="6" spans="1:57" ht="24" customHeight="1">
      <c r="A6" s="508" t="s">
        <v>73</v>
      </c>
      <c r="B6" s="511">
        <v>98</v>
      </c>
      <c r="C6" s="510">
        <v>98</v>
      </c>
      <c r="D6" s="510">
        <v>98</v>
      </c>
      <c r="E6" s="510">
        <v>98</v>
      </c>
      <c r="F6" s="510">
        <v>98</v>
      </c>
      <c r="G6" s="510">
        <v>98</v>
      </c>
      <c r="H6" s="510">
        <v>97</v>
      </c>
      <c r="I6" s="510">
        <v>97</v>
      </c>
      <c r="J6" s="510">
        <v>97</v>
      </c>
      <c r="K6" s="510">
        <v>96</v>
      </c>
      <c r="L6" s="510">
        <v>96</v>
      </c>
      <c r="M6" s="853">
        <v>96</v>
      </c>
      <c r="N6" s="853">
        <v>96</v>
      </c>
      <c r="O6" s="512">
        <v>96</v>
      </c>
      <c r="P6" s="511">
        <v>96</v>
      </c>
      <c r="Q6" s="510">
        <v>95</v>
      </c>
      <c r="R6" s="510">
        <v>96</v>
      </c>
      <c r="S6" s="510">
        <v>94</v>
      </c>
      <c r="T6" s="510">
        <v>96</v>
      </c>
      <c r="U6" s="510">
        <v>95</v>
      </c>
      <c r="V6" s="510">
        <v>95</v>
      </c>
      <c r="W6" s="510">
        <v>95</v>
      </c>
      <c r="X6" s="510">
        <v>88</v>
      </c>
      <c r="Y6" s="510">
        <v>91</v>
      </c>
      <c r="Z6" s="510">
        <v>92</v>
      </c>
      <c r="AA6" s="853">
        <v>92</v>
      </c>
      <c r="AB6" s="853">
        <v>92</v>
      </c>
      <c r="AC6" s="512">
        <v>94</v>
      </c>
      <c r="AD6" s="175">
        <v>95</v>
      </c>
      <c r="AE6" s="26">
        <v>95</v>
      </c>
      <c r="AF6" s="26">
        <v>95</v>
      </c>
      <c r="AG6" s="26">
        <v>94</v>
      </c>
      <c r="AH6" s="26">
        <v>94</v>
      </c>
      <c r="AI6" s="26">
        <v>96</v>
      </c>
      <c r="AJ6" s="26">
        <v>95</v>
      </c>
      <c r="AK6" s="26">
        <v>95</v>
      </c>
      <c r="AL6" s="26">
        <v>88</v>
      </c>
      <c r="AM6" s="26">
        <v>91</v>
      </c>
      <c r="AN6" s="26">
        <v>92</v>
      </c>
      <c r="AO6" s="858">
        <v>92</v>
      </c>
      <c r="AP6" s="858">
        <v>92</v>
      </c>
      <c r="AQ6" s="516">
        <v>92</v>
      </c>
      <c r="AR6" s="59">
        <v>96</v>
      </c>
      <c r="AS6" s="1">
        <v>96</v>
      </c>
      <c r="AT6" s="1">
        <v>96</v>
      </c>
      <c r="AU6" s="1">
        <v>96</v>
      </c>
      <c r="AV6" s="1">
        <v>97</v>
      </c>
      <c r="AW6" s="1">
        <v>95</v>
      </c>
      <c r="AX6" s="1">
        <v>94</v>
      </c>
      <c r="AY6" s="1">
        <v>95</v>
      </c>
      <c r="AZ6" s="1">
        <v>93</v>
      </c>
      <c r="BA6" s="1">
        <v>92</v>
      </c>
      <c r="BB6" s="1">
        <v>92</v>
      </c>
      <c r="BC6" s="722">
        <v>94</v>
      </c>
      <c r="BD6" s="722">
        <v>93</v>
      </c>
      <c r="BE6" s="359">
        <v>93</v>
      </c>
    </row>
    <row r="7" spans="1:57" ht="25.5" customHeight="1">
      <c r="A7" s="508" t="s">
        <v>74</v>
      </c>
      <c r="B7" s="511">
        <v>99</v>
      </c>
      <c r="C7" s="510">
        <v>99</v>
      </c>
      <c r="D7" s="510">
        <v>99</v>
      </c>
      <c r="E7" s="510">
        <v>99</v>
      </c>
      <c r="F7" s="510">
        <v>99</v>
      </c>
      <c r="G7" s="510">
        <v>99</v>
      </c>
      <c r="H7" s="510">
        <v>99</v>
      </c>
      <c r="I7" s="510">
        <v>99</v>
      </c>
      <c r="J7" s="510">
        <v>98</v>
      </c>
      <c r="K7" s="510">
        <v>98</v>
      </c>
      <c r="L7" s="510">
        <v>84</v>
      </c>
      <c r="M7" s="853">
        <v>97</v>
      </c>
      <c r="N7" s="853">
        <v>96</v>
      </c>
      <c r="O7" s="512">
        <v>96</v>
      </c>
      <c r="P7" s="511">
        <v>97</v>
      </c>
      <c r="Q7" s="510">
        <v>97</v>
      </c>
      <c r="R7" s="510" t="s">
        <v>72</v>
      </c>
      <c r="S7" s="510">
        <v>96</v>
      </c>
      <c r="T7" s="510" t="s">
        <v>72</v>
      </c>
      <c r="U7" s="510">
        <v>89</v>
      </c>
      <c r="V7" s="510">
        <v>92</v>
      </c>
      <c r="W7" s="510">
        <v>88</v>
      </c>
      <c r="X7" s="510">
        <v>94</v>
      </c>
      <c r="Y7" s="510">
        <v>89</v>
      </c>
      <c r="Z7" s="510">
        <v>89</v>
      </c>
      <c r="AA7" s="853">
        <v>82</v>
      </c>
      <c r="AB7" s="853">
        <v>86</v>
      </c>
      <c r="AC7" s="512">
        <v>88</v>
      </c>
      <c r="AD7" s="175">
        <v>97</v>
      </c>
      <c r="AE7" s="26" t="s">
        <v>72</v>
      </c>
      <c r="AF7" s="26" t="s">
        <v>72</v>
      </c>
      <c r="AG7" s="26">
        <v>97</v>
      </c>
      <c r="AH7" s="26" t="s">
        <v>72</v>
      </c>
      <c r="AI7" s="26">
        <v>89</v>
      </c>
      <c r="AJ7" s="26" t="s">
        <v>72</v>
      </c>
      <c r="AK7" s="26" t="s">
        <v>72</v>
      </c>
      <c r="AL7" s="26">
        <v>94</v>
      </c>
      <c r="AM7" s="26">
        <v>89</v>
      </c>
      <c r="AN7" s="26">
        <v>89</v>
      </c>
      <c r="AO7" s="858">
        <v>82</v>
      </c>
      <c r="AP7" s="858">
        <v>86</v>
      </c>
      <c r="AQ7" s="516">
        <v>88</v>
      </c>
      <c r="AR7" s="59">
        <v>95</v>
      </c>
      <c r="AS7" s="1" t="s">
        <v>72</v>
      </c>
      <c r="AT7" s="1" t="s">
        <v>72</v>
      </c>
      <c r="AU7" s="1">
        <v>97</v>
      </c>
      <c r="AV7" s="1">
        <v>95</v>
      </c>
      <c r="AW7" s="1">
        <v>93</v>
      </c>
      <c r="AX7" s="1">
        <v>94</v>
      </c>
      <c r="AY7" s="1">
        <v>92</v>
      </c>
      <c r="AZ7" s="1">
        <v>89</v>
      </c>
      <c r="BA7" s="1">
        <v>86</v>
      </c>
      <c r="BB7" s="1">
        <v>86</v>
      </c>
      <c r="BC7" s="722">
        <v>86</v>
      </c>
      <c r="BD7" s="722">
        <v>90</v>
      </c>
      <c r="BE7" s="359">
        <v>90</v>
      </c>
    </row>
    <row r="8" spans="1:57" ht="25.5" customHeight="1">
      <c r="A8" s="508" t="s">
        <v>75</v>
      </c>
      <c r="B8" s="511" t="s">
        <v>72</v>
      </c>
      <c r="C8" s="510" t="s">
        <v>72</v>
      </c>
      <c r="D8" s="510" t="s">
        <v>72</v>
      </c>
      <c r="E8" s="510" t="s">
        <v>72</v>
      </c>
      <c r="F8" s="510" t="s">
        <v>72</v>
      </c>
      <c r="G8" s="510" t="s">
        <v>72</v>
      </c>
      <c r="H8" s="510" t="s">
        <v>72</v>
      </c>
      <c r="I8" s="510" t="s">
        <v>72</v>
      </c>
      <c r="J8" s="510" t="s">
        <v>72</v>
      </c>
      <c r="K8" s="510" t="s">
        <v>72</v>
      </c>
      <c r="L8" s="510" t="s">
        <v>72</v>
      </c>
      <c r="M8" s="510" t="s">
        <v>72</v>
      </c>
      <c r="N8" s="853" t="s">
        <v>72</v>
      </c>
      <c r="O8" s="512" t="s">
        <v>72</v>
      </c>
      <c r="P8" s="511">
        <v>97</v>
      </c>
      <c r="Q8" s="510">
        <v>96</v>
      </c>
      <c r="R8" s="510">
        <v>96</v>
      </c>
      <c r="S8" s="510">
        <v>97</v>
      </c>
      <c r="T8" s="510">
        <v>97</v>
      </c>
      <c r="U8" s="510">
        <v>96</v>
      </c>
      <c r="V8" s="510">
        <v>97</v>
      </c>
      <c r="W8" s="510">
        <v>97</v>
      </c>
      <c r="X8" s="510">
        <v>94</v>
      </c>
      <c r="Y8" s="510">
        <v>93</v>
      </c>
      <c r="Z8" s="510">
        <v>93</v>
      </c>
      <c r="AA8" s="853">
        <v>94</v>
      </c>
      <c r="AB8" s="853">
        <v>95</v>
      </c>
      <c r="AC8" s="512">
        <v>96</v>
      </c>
      <c r="AD8" s="175">
        <v>96</v>
      </c>
      <c r="AE8" s="26">
        <v>96</v>
      </c>
      <c r="AF8" s="26">
        <v>96</v>
      </c>
      <c r="AG8" s="26">
        <v>96</v>
      </c>
      <c r="AH8" s="26">
        <v>97</v>
      </c>
      <c r="AI8" s="26">
        <v>96</v>
      </c>
      <c r="AJ8" s="26">
        <v>97</v>
      </c>
      <c r="AK8" s="26">
        <v>97</v>
      </c>
      <c r="AL8" s="26">
        <v>94</v>
      </c>
      <c r="AM8" s="26">
        <v>93</v>
      </c>
      <c r="AN8" s="26">
        <v>93</v>
      </c>
      <c r="AO8" s="858">
        <v>94</v>
      </c>
      <c r="AP8" s="858">
        <v>95</v>
      </c>
      <c r="AQ8" s="516">
        <v>96</v>
      </c>
      <c r="AR8" s="59">
        <v>87</v>
      </c>
      <c r="AS8" s="1">
        <v>87</v>
      </c>
      <c r="AT8" s="1">
        <v>91</v>
      </c>
      <c r="AU8" s="1">
        <v>91</v>
      </c>
      <c r="AV8" s="1">
        <v>90</v>
      </c>
      <c r="AW8" s="1">
        <v>90</v>
      </c>
      <c r="AX8" s="1">
        <v>90</v>
      </c>
      <c r="AY8" s="1">
        <v>90</v>
      </c>
      <c r="AZ8" s="1">
        <v>86</v>
      </c>
      <c r="BA8" s="1">
        <v>85</v>
      </c>
      <c r="BB8" s="1">
        <v>85</v>
      </c>
      <c r="BC8" s="722">
        <v>92</v>
      </c>
      <c r="BD8" s="722">
        <v>93</v>
      </c>
      <c r="BE8" s="1">
        <v>94</v>
      </c>
    </row>
    <row r="9" spans="1:57" ht="27.75" customHeight="1">
      <c r="A9" s="508" t="s">
        <v>76</v>
      </c>
      <c r="B9" s="511">
        <v>84</v>
      </c>
      <c r="C9" s="510">
        <v>83</v>
      </c>
      <c r="D9" s="510">
        <v>84</v>
      </c>
      <c r="E9" s="510">
        <v>78</v>
      </c>
      <c r="F9" s="510">
        <v>78</v>
      </c>
      <c r="G9" s="510" t="s">
        <v>72</v>
      </c>
      <c r="H9" s="510" t="s">
        <v>72</v>
      </c>
      <c r="I9" s="510" t="s">
        <v>72</v>
      </c>
      <c r="J9" s="510" t="s">
        <v>72</v>
      </c>
      <c r="K9" s="510" t="s">
        <v>72</v>
      </c>
      <c r="L9" s="510" t="s">
        <v>72</v>
      </c>
      <c r="M9" s="853" t="s">
        <v>72</v>
      </c>
      <c r="N9" s="853" t="s">
        <v>72</v>
      </c>
      <c r="O9" s="512" t="s">
        <v>72</v>
      </c>
      <c r="P9" s="511">
        <v>98</v>
      </c>
      <c r="Q9" s="510">
        <v>98</v>
      </c>
      <c r="R9" s="510">
        <v>98</v>
      </c>
      <c r="S9" s="510">
        <v>98</v>
      </c>
      <c r="T9" s="510">
        <v>99</v>
      </c>
      <c r="U9" s="510">
        <v>99</v>
      </c>
      <c r="V9" s="510">
        <v>99</v>
      </c>
      <c r="W9" s="510">
        <v>99</v>
      </c>
      <c r="X9" s="510">
        <v>99</v>
      </c>
      <c r="Y9" s="510" t="s">
        <v>72</v>
      </c>
      <c r="Z9" s="510">
        <v>97</v>
      </c>
      <c r="AA9" s="853">
        <v>96</v>
      </c>
      <c r="AB9" s="853">
        <v>96</v>
      </c>
      <c r="AC9" s="512"/>
      <c r="AD9" s="175">
        <v>98</v>
      </c>
      <c r="AE9" s="26">
        <v>98</v>
      </c>
      <c r="AF9" s="26">
        <v>98</v>
      </c>
      <c r="AG9" s="26">
        <v>99</v>
      </c>
      <c r="AH9" s="26">
        <v>99</v>
      </c>
      <c r="AI9" s="26">
        <v>99</v>
      </c>
      <c r="AJ9" s="26">
        <v>99</v>
      </c>
      <c r="AK9" s="26">
        <v>99</v>
      </c>
      <c r="AL9" s="26">
        <v>99</v>
      </c>
      <c r="AM9" s="26" t="s">
        <v>72</v>
      </c>
      <c r="AN9" s="26">
        <v>97</v>
      </c>
      <c r="AO9" s="858">
        <v>96</v>
      </c>
      <c r="AP9" s="858">
        <v>96</v>
      </c>
      <c r="AQ9" s="516">
        <v>96</v>
      </c>
      <c r="AR9" s="59">
        <v>87</v>
      </c>
      <c r="AS9" s="1">
        <v>87</v>
      </c>
      <c r="AT9" s="1">
        <v>87</v>
      </c>
      <c r="AU9" s="1">
        <v>90</v>
      </c>
      <c r="AV9" s="1">
        <v>90</v>
      </c>
      <c r="AW9" s="1">
        <v>89</v>
      </c>
      <c r="AX9" s="1">
        <v>89</v>
      </c>
      <c r="AY9" s="1">
        <v>89</v>
      </c>
      <c r="AZ9" s="1">
        <v>90</v>
      </c>
      <c r="BA9" s="1" t="s">
        <v>72</v>
      </c>
      <c r="BB9" s="1">
        <v>91</v>
      </c>
      <c r="BC9" s="722">
        <v>90</v>
      </c>
      <c r="BD9" s="722">
        <v>90</v>
      </c>
      <c r="BE9" s="359">
        <v>90</v>
      </c>
    </row>
    <row r="10" spans="1:57" ht="28.5" customHeight="1" thickBot="1">
      <c r="A10" s="509" t="s">
        <v>77</v>
      </c>
      <c r="B10" s="513">
        <v>99</v>
      </c>
      <c r="C10" s="514">
        <v>98</v>
      </c>
      <c r="D10" s="514">
        <v>99</v>
      </c>
      <c r="E10" s="514">
        <v>98</v>
      </c>
      <c r="F10" s="514">
        <v>99</v>
      </c>
      <c r="G10" s="514">
        <v>98</v>
      </c>
      <c r="H10" s="514">
        <v>98</v>
      </c>
      <c r="I10" s="514">
        <v>97.6</v>
      </c>
      <c r="J10" s="514">
        <v>98</v>
      </c>
      <c r="K10" s="514">
        <v>98</v>
      </c>
      <c r="L10" s="514">
        <v>97</v>
      </c>
      <c r="M10" s="854">
        <v>97.4</v>
      </c>
      <c r="N10" s="854">
        <v>98</v>
      </c>
      <c r="O10" s="515">
        <v>98</v>
      </c>
      <c r="P10" s="513">
        <v>97</v>
      </c>
      <c r="Q10" s="514">
        <v>98</v>
      </c>
      <c r="R10" s="514">
        <v>98</v>
      </c>
      <c r="S10" s="514">
        <v>97</v>
      </c>
      <c r="T10" s="514">
        <v>97</v>
      </c>
      <c r="U10" s="514">
        <v>98</v>
      </c>
      <c r="V10" s="514">
        <v>95</v>
      </c>
      <c r="W10" s="514">
        <v>95.1</v>
      </c>
      <c r="X10" s="514">
        <v>93</v>
      </c>
      <c r="Y10" s="514">
        <v>95</v>
      </c>
      <c r="Z10" s="514">
        <v>94</v>
      </c>
      <c r="AA10" s="854">
        <v>95.1</v>
      </c>
      <c r="AB10" s="854">
        <v>95</v>
      </c>
      <c r="AC10" s="515"/>
      <c r="AD10" s="517">
        <v>97</v>
      </c>
      <c r="AE10" s="518">
        <v>98</v>
      </c>
      <c r="AF10" s="518">
        <v>98</v>
      </c>
      <c r="AG10" s="518">
        <v>97</v>
      </c>
      <c r="AH10" s="518">
        <v>97</v>
      </c>
      <c r="AI10" s="518">
        <v>98</v>
      </c>
      <c r="AJ10" s="518">
        <v>96</v>
      </c>
      <c r="AK10" s="518">
        <v>95</v>
      </c>
      <c r="AL10" s="518">
        <v>93</v>
      </c>
      <c r="AM10" s="518">
        <v>95</v>
      </c>
      <c r="AN10" s="518">
        <v>94</v>
      </c>
      <c r="AO10" s="859">
        <v>95.1</v>
      </c>
      <c r="AP10" s="859">
        <v>95</v>
      </c>
      <c r="AQ10" s="519">
        <v>95</v>
      </c>
      <c r="AR10" s="60">
        <v>96</v>
      </c>
      <c r="AS10" s="146">
        <v>97</v>
      </c>
      <c r="AT10" s="146">
        <v>96</v>
      </c>
      <c r="AU10" s="146">
        <v>96</v>
      </c>
      <c r="AV10" s="146">
        <v>96</v>
      </c>
      <c r="AW10" s="146">
        <v>97</v>
      </c>
      <c r="AX10" s="146">
        <v>90</v>
      </c>
      <c r="AY10" s="146">
        <v>85.8</v>
      </c>
      <c r="AZ10" s="146">
        <v>86</v>
      </c>
      <c r="BA10" s="146">
        <v>84</v>
      </c>
      <c r="BB10" s="146">
        <v>81</v>
      </c>
      <c r="BC10" s="856">
        <v>85.2</v>
      </c>
      <c r="BD10" s="856">
        <v>93</v>
      </c>
      <c r="BE10" s="522">
        <v>88</v>
      </c>
    </row>
    <row r="11" spans="1:57" ht="28.5" customHeight="1" thickBot="1">
      <c r="A11" s="13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ht="28.5" customHeight="1" thickBot="1">
      <c r="A12" s="1818" t="s">
        <v>349</v>
      </c>
      <c r="B12" s="1531" t="s">
        <v>718</v>
      </c>
      <c r="C12" s="1532"/>
      <c r="D12" s="1532"/>
      <c r="E12" s="1532"/>
      <c r="F12" s="1532"/>
      <c r="G12" s="1532"/>
      <c r="H12" s="1532"/>
      <c r="I12" s="1532"/>
      <c r="J12" s="1532"/>
      <c r="K12" s="1532"/>
      <c r="L12" s="1532"/>
      <c r="M12" s="1820"/>
      <c r="N12" s="1820"/>
      <c r="O12" s="1533"/>
      <c r="P12" s="1531" t="s">
        <v>680</v>
      </c>
      <c r="Q12" s="1532"/>
      <c r="R12" s="1532"/>
      <c r="S12" s="1532"/>
      <c r="T12" s="1532"/>
      <c r="U12" s="1532"/>
      <c r="V12" s="1532"/>
      <c r="W12" s="1532"/>
      <c r="X12" s="1532"/>
      <c r="Y12" s="1532"/>
      <c r="Z12" s="1532"/>
      <c r="AA12" s="1820"/>
      <c r="AB12" s="1820"/>
      <c r="AC12" s="1533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28.5" customHeight="1">
      <c r="A13" s="1819"/>
      <c r="B13" s="529">
        <v>2006</v>
      </c>
      <c r="C13" s="530">
        <v>2007</v>
      </c>
      <c r="D13" s="530">
        <v>2008</v>
      </c>
      <c r="E13" s="530">
        <v>2009</v>
      </c>
      <c r="F13" s="530">
        <v>2010</v>
      </c>
      <c r="G13" s="530">
        <v>2011</v>
      </c>
      <c r="H13" s="530">
        <v>2012</v>
      </c>
      <c r="I13" s="530">
        <v>2013</v>
      </c>
      <c r="J13" s="530">
        <v>2014</v>
      </c>
      <c r="K13" s="530">
        <v>2015</v>
      </c>
      <c r="L13" s="530">
        <v>2016</v>
      </c>
      <c r="M13" s="855">
        <v>2017</v>
      </c>
      <c r="N13" s="855">
        <v>2018</v>
      </c>
      <c r="O13" s="531">
        <v>2019</v>
      </c>
      <c r="P13" s="529">
        <v>2006</v>
      </c>
      <c r="Q13" s="530">
        <v>2007</v>
      </c>
      <c r="R13" s="530">
        <v>2008</v>
      </c>
      <c r="S13" s="530">
        <v>2009</v>
      </c>
      <c r="T13" s="530">
        <v>2010</v>
      </c>
      <c r="U13" s="530">
        <v>2011</v>
      </c>
      <c r="V13" s="530">
        <v>2012</v>
      </c>
      <c r="W13" s="530">
        <v>2013</v>
      </c>
      <c r="X13" s="530">
        <v>2014</v>
      </c>
      <c r="Y13" s="530">
        <v>2015</v>
      </c>
      <c r="Z13" s="530">
        <v>2016</v>
      </c>
      <c r="AA13" s="855">
        <v>2017</v>
      </c>
      <c r="AB13" s="855">
        <v>2018</v>
      </c>
      <c r="AC13" s="531">
        <v>2019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33.75" customHeight="1">
      <c r="A14" s="507" t="s">
        <v>70</v>
      </c>
      <c r="B14" s="59">
        <v>76</v>
      </c>
      <c r="C14" s="1">
        <v>78</v>
      </c>
      <c r="D14" s="1">
        <v>76</v>
      </c>
      <c r="E14" s="1">
        <v>77</v>
      </c>
      <c r="F14" s="1">
        <v>78</v>
      </c>
      <c r="G14" s="1">
        <v>77</v>
      </c>
      <c r="H14" s="1">
        <v>79</v>
      </c>
      <c r="I14" s="1">
        <v>81</v>
      </c>
      <c r="J14" s="1">
        <v>82</v>
      </c>
      <c r="K14" s="1">
        <v>81</v>
      </c>
      <c r="L14" s="1">
        <v>81</v>
      </c>
      <c r="M14" s="722">
        <v>82</v>
      </c>
      <c r="N14" s="722">
        <v>84</v>
      </c>
      <c r="O14" s="359">
        <v>92</v>
      </c>
      <c r="P14" s="59" t="s">
        <v>72</v>
      </c>
      <c r="Q14" s="1" t="s">
        <v>72</v>
      </c>
      <c r="R14" s="1" t="s">
        <v>72</v>
      </c>
      <c r="S14" s="1" t="s">
        <v>72</v>
      </c>
      <c r="T14" s="1" t="s">
        <v>72</v>
      </c>
      <c r="U14" s="1">
        <v>76</v>
      </c>
      <c r="V14" s="1">
        <v>83</v>
      </c>
      <c r="W14" s="1">
        <v>83</v>
      </c>
      <c r="X14" s="1">
        <v>85</v>
      </c>
      <c r="Y14" s="1">
        <v>77</v>
      </c>
      <c r="Z14" s="1">
        <v>77</v>
      </c>
      <c r="AA14" s="722">
        <v>76</v>
      </c>
      <c r="AB14" s="722">
        <v>76</v>
      </c>
      <c r="AC14" s="359">
        <v>79</v>
      </c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ht="28.5" customHeight="1">
      <c r="A15" s="508" t="s">
        <v>71</v>
      </c>
      <c r="B15" s="59" t="s">
        <v>72</v>
      </c>
      <c r="C15" s="1">
        <v>99</v>
      </c>
      <c r="D15" s="1" t="s">
        <v>72</v>
      </c>
      <c r="E15" s="1">
        <v>99</v>
      </c>
      <c r="F15" s="1" t="s">
        <v>72</v>
      </c>
      <c r="G15" s="1" t="s">
        <v>72</v>
      </c>
      <c r="H15" s="1" t="s">
        <v>72</v>
      </c>
      <c r="I15" s="1" t="s">
        <v>72</v>
      </c>
      <c r="J15" s="1">
        <v>99</v>
      </c>
      <c r="K15" s="1">
        <v>99</v>
      </c>
      <c r="L15" s="1" t="s">
        <v>72</v>
      </c>
      <c r="M15" s="722" t="s">
        <v>72</v>
      </c>
      <c r="N15" s="722">
        <v>99</v>
      </c>
      <c r="O15" s="359">
        <v>99</v>
      </c>
      <c r="P15" s="59" t="s">
        <v>72</v>
      </c>
      <c r="Q15" s="1" t="s">
        <v>72</v>
      </c>
      <c r="R15" s="1" t="s">
        <v>72</v>
      </c>
      <c r="S15" s="1" t="s">
        <v>72</v>
      </c>
      <c r="T15" s="1" t="s">
        <v>72</v>
      </c>
      <c r="U15" s="1">
        <v>99</v>
      </c>
      <c r="V15" s="1">
        <v>99</v>
      </c>
      <c r="W15" s="1">
        <v>100</v>
      </c>
      <c r="X15" s="1">
        <v>99</v>
      </c>
      <c r="Y15" s="1">
        <v>99</v>
      </c>
      <c r="Z15" s="1">
        <v>99</v>
      </c>
      <c r="AA15" s="722">
        <v>99</v>
      </c>
      <c r="AB15" s="722">
        <v>99</v>
      </c>
      <c r="AC15" s="359">
        <v>99</v>
      </c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ht="28.5" customHeight="1">
      <c r="A16" s="508" t="s">
        <v>73</v>
      </c>
      <c r="B16" s="59">
        <v>96</v>
      </c>
      <c r="C16" s="1">
        <v>95</v>
      </c>
      <c r="D16" s="1">
        <v>96</v>
      </c>
      <c r="E16" s="1">
        <v>96</v>
      </c>
      <c r="F16" s="1">
        <v>95</v>
      </c>
      <c r="G16" s="1">
        <v>96</v>
      </c>
      <c r="H16" s="1">
        <v>95</v>
      </c>
      <c r="I16" s="1">
        <v>95</v>
      </c>
      <c r="J16" s="1">
        <v>95</v>
      </c>
      <c r="K16" s="1">
        <v>92</v>
      </c>
      <c r="L16" s="1">
        <v>91</v>
      </c>
      <c r="M16" s="722">
        <v>92</v>
      </c>
      <c r="N16" s="722">
        <v>85</v>
      </c>
      <c r="O16" s="359">
        <v>85</v>
      </c>
      <c r="P16" s="59" t="s">
        <v>72</v>
      </c>
      <c r="Q16" s="1" t="s">
        <v>72</v>
      </c>
      <c r="R16" s="1" t="s">
        <v>72</v>
      </c>
      <c r="S16" s="1" t="s">
        <v>72</v>
      </c>
      <c r="T16" s="1">
        <v>91</v>
      </c>
      <c r="U16" s="1">
        <v>95</v>
      </c>
      <c r="V16" s="1">
        <v>95</v>
      </c>
      <c r="W16" s="1">
        <v>95</v>
      </c>
      <c r="X16" s="1">
        <v>83</v>
      </c>
      <c r="Y16" s="1">
        <v>87</v>
      </c>
      <c r="Z16" s="1">
        <v>92</v>
      </c>
      <c r="AA16" s="722">
        <v>92</v>
      </c>
      <c r="AB16" s="722">
        <v>92</v>
      </c>
      <c r="AC16" s="359">
        <v>92</v>
      </c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ht="28.5" customHeight="1">
      <c r="A17" s="508" t="s">
        <v>74</v>
      </c>
      <c r="B17" s="59">
        <v>99</v>
      </c>
      <c r="C17" s="1">
        <v>99</v>
      </c>
      <c r="D17" s="1" t="s">
        <v>72</v>
      </c>
      <c r="E17" s="1">
        <v>95</v>
      </c>
      <c r="F17" s="1">
        <v>98</v>
      </c>
      <c r="G17" s="1">
        <v>96</v>
      </c>
      <c r="H17" s="1">
        <v>96</v>
      </c>
      <c r="I17" s="1">
        <v>96</v>
      </c>
      <c r="J17" s="1">
        <v>94</v>
      </c>
      <c r="K17" s="1">
        <v>90</v>
      </c>
      <c r="L17" s="1">
        <v>90</v>
      </c>
      <c r="M17" s="722">
        <v>92</v>
      </c>
      <c r="N17" s="722">
        <v>93</v>
      </c>
      <c r="O17" s="359">
        <v>90</v>
      </c>
      <c r="P17" s="59" t="s">
        <v>72</v>
      </c>
      <c r="Q17" s="1" t="s">
        <v>72</v>
      </c>
      <c r="R17" s="1" t="s">
        <v>72</v>
      </c>
      <c r="S17" s="1" t="s">
        <v>72</v>
      </c>
      <c r="T17" s="1" t="s">
        <v>72</v>
      </c>
      <c r="U17" s="1">
        <v>89</v>
      </c>
      <c r="V17" s="1">
        <v>92</v>
      </c>
      <c r="W17" s="1" t="s">
        <v>72</v>
      </c>
      <c r="X17" s="1" t="s">
        <v>72</v>
      </c>
      <c r="Y17" s="1">
        <v>89</v>
      </c>
      <c r="Z17" s="1">
        <v>89</v>
      </c>
      <c r="AA17" s="722">
        <v>82</v>
      </c>
      <c r="AB17" s="722">
        <v>86</v>
      </c>
      <c r="AC17" s="359">
        <v>88</v>
      </c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ht="28.5" customHeight="1">
      <c r="A18" s="508" t="s">
        <v>75</v>
      </c>
      <c r="B18" s="59">
        <v>96</v>
      </c>
      <c r="C18" s="1">
        <v>96</v>
      </c>
      <c r="D18" s="1">
        <v>96</v>
      </c>
      <c r="E18" s="1">
        <v>96</v>
      </c>
      <c r="F18" s="1">
        <v>97</v>
      </c>
      <c r="G18" s="1">
        <v>97</v>
      </c>
      <c r="H18" s="1">
        <v>97</v>
      </c>
      <c r="I18" s="1">
        <v>97</v>
      </c>
      <c r="J18" s="1">
        <v>94</v>
      </c>
      <c r="K18" s="1">
        <v>93</v>
      </c>
      <c r="L18" s="1">
        <v>93</v>
      </c>
      <c r="M18" s="722">
        <v>94</v>
      </c>
      <c r="N18" s="722">
        <v>95</v>
      </c>
      <c r="O18" s="359">
        <v>95</v>
      </c>
      <c r="P18" s="59" t="s">
        <v>72</v>
      </c>
      <c r="Q18" s="1">
        <v>96</v>
      </c>
      <c r="R18" s="1">
        <v>96</v>
      </c>
      <c r="S18" s="1">
        <v>96</v>
      </c>
      <c r="T18" s="1">
        <v>95</v>
      </c>
      <c r="U18" s="1">
        <v>96</v>
      </c>
      <c r="V18" s="1">
        <v>96</v>
      </c>
      <c r="W18" s="1">
        <v>96</v>
      </c>
      <c r="X18" s="1">
        <v>94</v>
      </c>
      <c r="Y18" s="1">
        <v>93</v>
      </c>
      <c r="Z18" s="1">
        <v>93</v>
      </c>
      <c r="AA18" s="722">
        <v>94</v>
      </c>
      <c r="AB18" s="722">
        <v>94</v>
      </c>
      <c r="AC18" s="359">
        <v>95</v>
      </c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ht="28.5" customHeight="1">
      <c r="A19" s="508" t="s">
        <v>76</v>
      </c>
      <c r="B19" s="59">
        <v>29</v>
      </c>
      <c r="C19" s="1">
        <v>29</v>
      </c>
      <c r="D19" s="1">
        <v>29</v>
      </c>
      <c r="E19" s="1">
        <v>42</v>
      </c>
      <c r="F19" s="1">
        <v>42</v>
      </c>
      <c r="G19" s="1">
        <v>65</v>
      </c>
      <c r="H19" s="1">
        <v>74</v>
      </c>
      <c r="I19" s="1">
        <v>74</v>
      </c>
      <c r="J19" s="1">
        <v>82</v>
      </c>
      <c r="K19" s="1" t="s">
        <v>72</v>
      </c>
      <c r="L19" s="1">
        <v>88</v>
      </c>
      <c r="M19" s="722">
        <v>90</v>
      </c>
      <c r="N19" s="722">
        <v>90</v>
      </c>
      <c r="O19" s="359">
        <v>91</v>
      </c>
      <c r="P19" s="59" t="s">
        <v>72</v>
      </c>
      <c r="Q19" s="1">
        <v>97</v>
      </c>
      <c r="R19" s="1">
        <v>97</v>
      </c>
      <c r="S19" s="1">
        <v>97</v>
      </c>
      <c r="T19" s="1">
        <v>97</v>
      </c>
      <c r="U19" s="1">
        <v>97</v>
      </c>
      <c r="V19" s="1">
        <v>98</v>
      </c>
      <c r="W19" s="1">
        <v>98</v>
      </c>
      <c r="X19" s="1">
        <v>98</v>
      </c>
      <c r="Y19" s="1" t="s">
        <v>72</v>
      </c>
      <c r="Z19" s="1">
        <v>96</v>
      </c>
      <c r="AA19" s="722">
        <v>95</v>
      </c>
      <c r="AB19" s="722">
        <v>95</v>
      </c>
      <c r="AC19" s="359">
        <v>95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ht="23.25" customHeight="1" thickBot="1">
      <c r="A20" s="509" t="s">
        <v>77</v>
      </c>
      <c r="B20" s="60">
        <v>92</v>
      </c>
      <c r="C20" s="146">
        <v>94</v>
      </c>
      <c r="D20" s="146">
        <v>94</v>
      </c>
      <c r="E20" s="146">
        <v>95</v>
      </c>
      <c r="F20" s="146">
        <v>95</v>
      </c>
      <c r="G20" s="146">
        <v>96</v>
      </c>
      <c r="H20" s="146">
        <v>93</v>
      </c>
      <c r="I20" s="146">
        <v>93.9</v>
      </c>
      <c r="J20" s="146">
        <v>92</v>
      </c>
      <c r="K20" s="146">
        <v>92</v>
      </c>
      <c r="L20" s="146">
        <v>90</v>
      </c>
      <c r="M20" s="856">
        <v>92.4</v>
      </c>
      <c r="N20" s="856">
        <v>90</v>
      </c>
      <c r="O20" s="522">
        <v>91</v>
      </c>
      <c r="P20" s="60">
        <v>74</v>
      </c>
      <c r="Q20" s="146">
        <v>91</v>
      </c>
      <c r="R20" s="146">
        <v>97</v>
      </c>
      <c r="S20" s="146">
        <v>96</v>
      </c>
      <c r="T20" s="146">
        <v>97</v>
      </c>
      <c r="U20" s="146">
        <v>97</v>
      </c>
      <c r="V20" s="146">
        <v>91</v>
      </c>
      <c r="W20" s="146">
        <v>95.2</v>
      </c>
      <c r="X20" s="146">
        <v>94</v>
      </c>
      <c r="Y20" s="146">
        <v>94</v>
      </c>
      <c r="Z20" s="146">
        <v>94</v>
      </c>
      <c r="AA20" s="856">
        <v>95.2</v>
      </c>
      <c r="AB20" s="856">
        <v>95</v>
      </c>
      <c r="AC20" s="522">
        <v>95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spans="1:57" ht="15.75">
      <c r="A21" s="13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spans="1:57" ht="12.75">
      <c r="A22" s="1817" t="s">
        <v>608</v>
      </c>
      <c r="B22" s="1817"/>
      <c r="C22" s="1817"/>
      <c r="D22" s="1817"/>
      <c r="E22" s="1817"/>
      <c r="F22" s="1817"/>
      <c r="G22" s="1817"/>
      <c r="H22" s="1817"/>
      <c r="I22" s="1817"/>
      <c r="J22" s="1817"/>
      <c r="K22" s="1817"/>
      <c r="L22" s="1817"/>
      <c r="M22" s="1817"/>
      <c r="N22" s="1817"/>
      <c r="O22" s="1817"/>
      <c r="P22" s="1817"/>
      <c r="Q22" s="1817"/>
      <c r="R22" s="1817"/>
      <c r="S22" s="1817"/>
      <c r="T22" s="1817"/>
      <c r="U22" s="1817"/>
      <c r="V22" s="1817"/>
      <c r="W22" s="1817"/>
      <c r="X22" s="1817"/>
      <c r="Y22" s="1817"/>
      <c r="Z22" s="1817"/>
      <c r="AA22" s="1817"/>
      <c r="AB22" s="1817"/>
      <c r="AC22" s="1817"/>
      <c r="AD22" s="1817"/>
      <c r="AE22" s="1817"/>
      <c r="AF22" s="1817"/>
      <c r="AG22" s="1817"/>
      <c r="AH22" s="1817"/>
      <c r="AI22" s="1817"/>
      <c r="AJ22" s="1817"/>
      <c r="AK22" s="1817"/>
      <c r="AL22" s="1817"/>
      <c r="AM22" s="1817"/>
      <c r="AN22" s="1817"/>
      <c r="AO22" s="1817"/>
      <c r="AP22" s="1817"/>
      <c r="AQ22" s="1817"/>
      <c r="AR22" s="1817"/>
      <c r="AS22" s="1817"/>
      <c r="AT22" s="1817"/>
      <c r="AU22" s="1817"/>
      <c r="AV22" s="1817"/>
      <c r="AW22" s="1817"/>
      <c r="AX22" s="1817"/>
      <c r="AY22" s="1817"/>
      <c r="AZ22" s="1817"/>
      <c r="BA22" s="1817"/>
      <c r="BB22" s="1817"/>
      <c r="BC22" s="1817"/>
      <c r="BD22" s="1817"/>
      <c r="BE22" s="1817"/>
    </row>
    <row r="23" spans="1:57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spans="1:57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spans="1:57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spans="1:57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</row>
    <row r="27" spans="1:57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spans="1:57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spans="1:57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spans="1:57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spans="1:57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spans="1:57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spans="1:57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spans="1:57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</sheetData>
  <sheetProtection/>
  <mergeCells count="10">
    <mergeCell ref="B2:O2"/>
    <mergeCell ref="P2:AC2"/>
    <mergeCell ref="A1:BE1"/>
    <mergeCell ref="A22:BE22"/>
    <mergeCell ref="A2:A3"/>
    <mergeCell ref="AR2:BE2"/>
    <mergeCell ref="A12:A13"/>
    <mergeCell ref="AD2:AQ2"/>
    <mergeCell ref="P12:AC12"/>
    <mergeCell ref="B12:O12"/>
  </mergeCells>
  <printOptions horizontalCentered="1" verticalCentered="1"/>
  <pageMargins left="0.75" right="0.75" top="1" bottom="1" header="0.5" footer="0.5"/>
  <pageSetup horizontalDpi="600" verticalDpi="600" orientation="landscape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T31" sqref="T31"/>
    </sheetView>
  </sheetViews>
  <sheetFormatPr defaultColWidth="9.140625" defaultRowHeight="12.75"/>
  <cols>
    <col min="1" max="16" width="7.140625" style="0" customWidth="1"/>
  </cols>
  <sheetData>
    <row r="1" spans="1:18" ht="13.5" customHeight="1">
      <c r="A1" s="1825" t="s">
        <v>769</v>
      </c>
      <c r="B1" s="1825"/>
      <c r="C1" s="1825"/>
      <c r="D1" s="1825"/>
      <c r="E1" s="1825"/>
      <c r="F1" s="1825"/>
      <c r="G1" s="1825"/>
      <c r="H1" s="1825"/>
      <c r="I1" s="1825"/>
      <c r="J1" s="1825"/>
      <c r="K1" s="1825"/>
      <c r="L1" s="1825"/>
      <c r="M1" s="1825"/>
      <c r="N1" s="1825"/>
      <c r="O1" s="1825"/>
      <c r="P1" s="1825"/>
      <c r="Q1" s="13"/>
      <c r="R1" s="13"/>
    </row>
    <row r="2" spans="1:18" ht="13.5" thickBot="1">
      <c r="A2" s="1826"/>
      <c r="B2" s="1826"/>
      <c r="C2" s="1826"/>
      <c r="D2" s="1826"/>
      <c r="E2" s="1826"/>
      <c r="F2" s="1826"/>
      <c r="G2" s="1826"/>
      <c r="H2" s="1826"/>
      <c r="I2" s="1826"/>
      <c r="J2" s="1826"/>
      <c r="K2" s="1826"/>
      <c r="L2" s="1826"/>
      <c r="M2" s="1826"/>
      <c r="N2" s="1826"/>
      <c r="O2" s="1826"/>
      <c r="P2" s="1826"/>
      <c r="Q2" s="13"/>
      <c r="R2" s="13"/>
    </row>
    <row r="3" spans="1:18" ht="15" customHeight="1">
      <c r="A3" s="1821" t="s">
        <v>78</v>
      </c>
      <c r="B3" s="1515" t="s">
        <v>0</v>
      </c>
      <c r="C3" s="1823"/>
      <c r="D3" s="1823"/>
      <c r="E3" s="1823"/>
      <c r="F3" s="1824"/>
      <c r="G3" s="1515" t="s">
        <v>1</v>
      </c>
      <c r="H3" s="1823"/>
      <c r="I3" s="1823"/>
      <c r="J3" s="1823"/>
      <c r="K3" s="1824"/>
      <c r="L3" s="1515" t="s">
        <v>79</v>
      </c>
      <c r="M3" s="1823"/>
      <c r="N3" s="1823"/>
      <c r="O3" s="1823"/>
      <c r="P3" s="1824"/>
      <c r="Q3" s="13"/>
      <c r="R3" s="13"/>
    </row>
    <row r="4" spans="1:18" ht="62.25" customHeight="1">
      <c r="A4" s="1822"/>
      <c r="B4" s="534" t="s">
        <v>80</v>
      </c>
      <c r="C4" s="137" t="s">
        <v>81</v>
      </c>
      <c r="D4" s="137" t="s">
        <v>82</v>
      </c>
      <c r="E4" s="137" t="s">
        <v>83</v>
      </c>
      <c r="F4" s="521" t="s">
        <v>84</v>
      </c>
      <c r="G4" s="520" t="s">
        <v>80</v>
      </c>
      <c r="H4" s="137" t="s">
        <v>81</v>
      </c>
      <c r="I4" s="137" t="s">
        <v>82</v>
      </c>
      <c r="J4" s="137" t="s">
        <v>83</v>
      </c>
      <c r="K4" s="521" t="s">
        <v>84</v>
      </c>
      <c r="L4" s="520" t="s">
        <v>80</v>
      </c>
      <c r="M4" s="137" t="s">
        <v>81</v>
      </c>
      <c r="N4" s="137" t="s">
        <v>82</v>
      </c>
      <c r="O4" s="137" t="s">
        <v>83</v>
      </c>
      <c r="P4" s="521" t="s">
        <v>84</v>
      </c>
      <c r="Q4" s="13"/>
      <c r="R4" s="13"/>
    </row>
    <row r="5" spans="1:18" ht="12.75" customHeight="1">
      <c r="A5" s="532">
        <v>1996</v>
      </c>
      <c r="B5" s="59">
        <v>25</v>
      </c>
      <c r="C5" s="1">
        <v>1</v>
      </c>
      <c r="D5" s="1">
        <v>1</v>
      </c>
      <c r="E5" s="1">
        <v>24</v>
      </c>
      <c r="F5" s="359">
        <f aca="true" t="shared" si="0" ref="F5:J15">+K5+P5</f>
        <v>0</v>
      </c>
      <c r="G5" s="59">
        <v>0</v>
      </c>
      <c r="H5" s="1">
        <v>0</v>
      </c>
      <c r="I5" s="1">
        <v>0</v>
      </c>
      <c r="J5" s="1">
        <v>0</v>
      </c>
      <c r="K5" s="359">
        <f aca="true" t="shared" si="1" ref="K5:O15">+P5+U5</f>
        <v>0</v>
      </c>
      <c r="L5" s="59">
        <v>25</v>
      </c>
      <c r="M5" s="1">
        <v>1</v>
      </c>
      <c r="N5" s="1">
        <v>1</v>
      </c>
      <c r="O5" s="1">
        <v>24</v>
      </c>
      <c r="P5" s="359">
        <f aca="true" t="shared" si="2" ref="P5:P15">+U5+Z5</f>
        <v>0</v>
      </c>
      <c r="Q5" s="13"/>
      <c r="R5" s="13"/>
    </row>
    <row r="6" spans="1:18" ht="15" customHeight="1">
      <c r="A6" s="532">
        <v>1997</v>
      </c>
      <c r="B6" s="59">
        <f aca="true" t="shared" si="3" ref="B6:E15">+G6+L6</f>
        <v>0</v>
      </c>
      <c r="C6" s="1">
        <f t="shared" si="3"/>
        <v>0</v>
      </c>
      <c r="D6" s="1">
        <f t="shared" si="3"/>
        <v>0</v>
      </c>
      <c r="E6" s="1">
        <f t="shared" si="3"/>
        <v>0</v>
      </c>
      <c r="F6" s="359">
        <f t="shared" si="0"/>
        <v>0</v>
      </c>
      <c r="G6" s="59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359">
        <f t="shared" si="1"/>
        <v>0</v>
      </c>
      <c r="L6" s="59">
        <f t="shared" si="1"/>
        <v>0</v>
      </c>
      <c r="M6" s="1">
        <f t="shared" si="1"/>
        <v>0</v>
      </c>
      <c r="N6" s="1">
        <f t="shared" si="1"/>
        <v>0</v>
      </c>
      <c r="O6" s="1">
        <f t="shared" si="1"/>
        <v>0</v>
      </c>
      <c r="P6" s="359">
        <f t="shared" si="2"/>
        <v>0</v>
      </c>
      <c r="Q6" s="13"/>
      <c r="R6" s="13"/>
    </row>
    <row r="7" spans="1:18" ht="13.5" customHeight="1">
      <c r="A7" s="532">
        <v>1998</v>
      </c>
      <c r="B7" s="59">
        <f t="shared" si="3"/>
        <v>4</v>
      </c>
      <c r="C7" s="1">
        <f t="shared" si="3"/>
        <v>0</v>
      </c>
      <c r="D7" s="1">
        <f t="shared" si="3"/>
        <v>4</v>
      </c>
      <c r="E7" s="1">
        <f t="shared" si="3"/>
        <v>0</v>
      </c>
      <c r="F7" s="359">
        <f t="shared" si="0"/>
        <v>0</v>
      </c>
      <c r="G7" s="59">
        <v>4</v>
      </c>
      <c r="H7" s="1">
        <f t="shared" si="0"/>
        <v>0</v>
      </c>
      <c r="I7" s="1">
        <v>4</v>
      </c>
      <c r="J7" s="1">
        <f t="shared" si="0"/>
        <v>0</v>
      </c>
      <c r="K7" s="359">
        <f t="shared" si="1"/>
        <v>0</v>
      </c>
      <c r="L7" s="59">
        <f t="shared" si="1"/>
        <v>0</v>
      </c>
      <c r="M7" s="1">
        <f t="shared" si="1"/>
        <v>0</v>
      </c>
      <c r="N7" s="1">
        <f t="shared" si="1"/>
        <v>0</v>
      </c>
      <c r="O7" s="1">
        <f t="shared" si="1"/>
        <v>0</v>
      </c>
      <c r="P7" s="359">
        <f t="shared" si="2"/>
        <v>0</v>
      </c>
      <c r="Q7" s="13"/>
      <c r="R7" s="13"/>
    </row>
    <row r="8" spans="1:18" ht="14.25" customHeight="1">
      <c r="A8" s="532">
        <v>1999</v>
      </c>
      <c r="B8" s="59">
        <f t="shared" si="3"/>
        <v>0</v>
      </c>
      <c r="C8" s="1">
        <f t="shared" si="3"/>
        <v>0</v>
      </c>
      <c r="D8" s="1">
        <f t="shared" si="3"/>
        <v>0</v>
      </c>
      <c r="E8" s="1">
        <f t="shared" si="3"/>
        <v>0</v>
      </c>
      <c r="F8" s="359">
        <f t="shared" si="0"/>
        <v>0</v>
      </c>
      <c r="G8" s="59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359">
        <f t="shared" si="1"/>
        <v>0</v>
      </c>
      <c r="L8" s="59">
        <f t="shared" si="1"/>
        <v>0</v>
      </c>
      <c r="M8" s="1">
        <f t="shared" si="1"/>
        <v>0</v>
      </c>
      <c r="N8" s="1">
        <f t="shared" si="1"/>
        <v>0</v>
      </c>
      <c r="O8" s="1">
        <f t="shared" si="1"/>
        <v>0</v>
      </c>
      <c r="P8" s="359">
        <f t="shared" si="2"/>
        <v>0</v>
      </c>
      <c r="Q8" s="13"/>
      <c r="R8" s="13"/>
    </row>
    <row r="9" spans="1:18" ht="14.25" customHeight="1">
      <c r="A9" s="532">
        <v>2000</v>
      </c>
      <c r="B9" s="59">
        <f t="shared" si="3"/>
        <v>0</v>
      </c>
      <c r="C9" s="1">
        <f t="shared" si="3"/>
        <v>0</v>
      </c>
      <c r="D9" s="1">
        <f t="shared" si="3"/>
        <v>0</v>
      </c>
      <c r="E9" s="1">
        <f t="shared" si="3"/>
        <v>0</v>
      </c>
      <c r="F9" s="359">
        <f t="shared" si="0"/>
        <v>0</v>
      </c>
      <c r="G9" s="59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359">
        <f t="shared" si="1"/>
        <v>0</v>
      </c>
      <c r="L9" s="59">
        <f t="shared" si="1"/>
        <v>0</v>
      </c>
      <c r="M9" s="1">
        <f t="shared" si="1"/>
        <v>0</v>
      </c>
      <c r="N9" s="1">
        <f t="shared" si="1"/>
        <v>0</v>
      </c>
      <c r="O9" s="1">
        <f t="shared" si="1"/>
        <v>0</v>
      </c>
      <c r="P9" s="359">
        <f t="shared" si="2"/>
        <v>0</v>
      </c>
      <c r="Q9" s="13"/>
      <c r="R9" s="13"/>
    </row>
    <row r="10" spans="1:18" ht="15" customHeight="1">
      <c r="A10" s="532">
        <v>2001</v>
      </c>
      <c r="B10" s="59">
        <f t="shared" si="3"/>
        <v>1</v>
      </c>
      <c r="C10" s="1">
        <f t="shared" si="3"/>
        <v>0</v>
      </c>
      <c r="D10" s="1">
        <f t="shared" si="3"/>
        <v>1</v>
      </c>
      <c r="E10" s="1">
        <f t="shared" si="3"/>
        <v>0</v>
      </c>
      <c r="F10" s="359">
        <f t="shared" si="0"/>
        <v>0</v>
      </c>
      <c r="G10" s="59">
        <v>1</v>
      </c>
      <c r="H10" s="1">
        <f t="shared" si="0"/>
        <v>0</v>
      </c>
      <c r="I10" s="1">
        <v>1</v>
      </c>
      <c r="J10" s="1">
        <f t="shared" si="0"/>
        <v>0</v>
      </c>
      <c r="K10" s="359">
        <f t="shared" si="1"/>
        <v>0</v>
      </c>
      <c r="L10" s="59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359">
        <f t="shared" si="2"/>
        <v>0</v>
      </c>
      <c r="Q10" s="13"/>
      <c r="R10" s="13"/>
    </row>
    <row r="11" spans="1:18" ht="13.5" customHeight="1">
      <c r="A11" s="532">
        <v>2002</v>
      </c>
      <c r="B11" s="59">
        <f t="shared" si="3"/>
        <v>0</v>
      </c>
      <c r="C11" s="1">
        <f t="shared" si="3"/>
        <v>0</v>
      </c>
      <c r="D11" s="1">
        <f t="shared" si="3"/>
        <v>0</v>
      </c>
      <c r="E11" s="1">
        <f t="shared" si="3"/>
        <v>0</v>
      </c>
      <c r="F11" s="359">
        <f t="shared" si="0"/>
        <v>0</v>
      </c>
      <c r="G11" s="59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359">
        <f t="shared" si="1"/>
        <v>0</v>
      </c>
      <c r="L11" s="59">
        <f t="shared" si="1"/>
        <v>0</v>
      </c>
      <c r="M11" s="1">
        <f t="shared" si="1"/>
        <v>0</v>
      </c>
      <c r="N11" s="1">
        <f t="shared" si="1"/>
        <v>0</v>
      </c>
      <c r="O11" s="1">
        <f t="shared" si="1"/>
        <v>0</v>
      </c>
      <c r="P11" s="359">
        <f t="shared" si="2"/>
        <v>0</v>
      </c>
      <c r="Q11" s="13"/>
      <c r="R11" s="13"/>
    </row>
    <row r="12" spans="1:18" ht="15" customHeight="1">
      <c r="A12" s="532">
        <v>2003</v>
      </c>
      <c r="B12" s="59">
        <f t="shared" si="3"/>
        <v>0</v>
      </c>
      <c r="C12" s="1">
        <f t="shared" si="3"/>
        <v>0</v>
      </c>
      <c r="D12" s="1">
        <f t="shared" si="3"/>
        <v>0</v>
      </c>
      <c r="E12" s="1">
        <f t="shared" si="3"/>
        <v>0</v>
      </c>
      <c r="F12" s="359">
        <f t="shared" si="0"/>
        <v>0</v>
      </c>
      <c r="G12" s="59">
        <f t="shared" si="0"/>
        <v>0</v>
      </c>
      <c r="H12" s="1">
        <f t="shared" si="0"/>
        <v>0</v>
      </c>
      <c r="I12" s="1">
        <f t="shared" si="0"/>
        <v>0</v>
      </c>
      <c r="J12" s="1">
        <f t="shared" si="0"/>
        <v>0</v>
      </c>
      <c r="K12" s="359">
        <f t="shared" si="1"/>
        <v>0</v>
      </c>
      <c r="L12" s="59">
        <f t="shared" si="1"/>
        <v>0</v>
      </c>
      <c r="M12" s="1">
        <f t="shared" si="1"/>
        <v>0</v>
      </c>
      <c r="N12" s="1">
        <f t="shared" si="1"/>
        <v>0</v>
      </c>
      <c r="O12" s="1">
        <f t="shared" si="1"/>
        <v>0</v>
      </c>
      <c r="P12" s="359">
        <f t="shared" si="2"/>
        <v>0</v>
      </c>
      <c r="Q12" s="13"/>
      <c r="R12" s="13"/>
    </row>
    <row r="13" spans="1:18" ht="12.75" customHeight="1">
      <c r="A13" s="532">
        <v>2004</v>
      </c>
      <c r="B13" s="59">
        <f t="shared" si="3"/>
        <v>0</v>
      </c>
      <c r="C13" s="1">
        <f t="shared" si="3"/>
        <v>0</v>
      </c>
      <c r="D13" s="1">
        <f t="shared" si="3"/>
        <v>0</v>
      </c>
      <c r="E13" s="1">
        <f t="shared" si="3"/>
        <v>0</v>
      </c>
      <c r="F13" s="359">
        <f t="shared" si="0"/>
        <v>0</v>
      </c>
      <c r="G13" s="59">
        <f t="shared" si="0"/>
        <v>0</v>
      </c>
      <c r="H13" s="1">
        <f t="shared" si="0"/>
        <v>0</v>
      </c>
      <c r="I13" s="1">
        <f t="shared" si="0"/>
        <v>0</v>
      </c>
      <c r="J13" s="1">
        <f t="shared" si="0"/>
        <v>0</v>
      </c>
      <c r="K13" s="359">
        <f t="shared" si="1"/>
        <v>0</v>
      </c>
      <c r="L13" s="59">
        <f t="shared" si="1"/>
        <v>0</v>
      </c>
      <c r="M13" s="1">
        <f t="shared" si="1"/>
        <v>0</v>
      </c>
      <c r="N13" s="1">
        <f t="shared" si="1"/>
        <v>0</v>
      </c>
      <c r="O13" s="1">
        <f t="shared" si="1"/>
        <v>0</v>
      </c>
      <c r="P13" s="359">
        <f t="shared" si="2"/>
        <v>0</v>
      </c>
      <c r="Q13" s="13"/>
      <c r="R13" s="13"/>
    </row>
    <row r="14" spans="1:18" ht="12.75">
      <c r="A14" s="532">
        <v>2005</v>
      </c>
      <c r="B14" s="59">
        <f t="shared" si="3"/>
        <v>0</v>
      </c>
      <c r="C14" s="1">
        <f t="shared" si="3"/>
        <v>0</v>
      </c>
      <c r="D14" s="1">
        <f t="shared" si="3"/>
        <v>0</v>
      </c>
      <c r="E14" s="1">
        <f t="shared" si="3"/>
        <v>0</v>
      </c>
      <c r="F14" s="359">
        <f t="shared" si="0"/>
        <v>0</v>
      </c>
      <c r="G14" s="59">
        <f t="shared" si="0"/>
        <v>0</v>
      </c>
      <c r="H14" s="1">
        <f t="shared" si="0"/>
        <v>0</v>
      </c>
      <c r="I14" s="1">
        <f t="shared" si="0"/>
        <v>0</v>
      </c>
      <c r="J14" s="1">
        <f t="shared" si="0"/>
        <v>0</v>
      </c>
      <c r="K14" s="359">
        <f t="shared" si="1"/>
        <v>0</v>
      </c>
      <c r="L14" s="59">
        <f t="shared" si="1"/>
        <v>0</v>
      </c>
      <c r="M14" s="1">
        <f t="shared" si="1"/>
        <v>0</v>
      </c>
      <c r="N14" s="1">
        <f t="shared" si="1"/>
        <v>0</v>
      </c>
      <c r="O14" s="1">
        <f t="shared" si="1"/>
        <v>0</v>
      </c>
      <c r="P14" s="359">
        <f t="shared" si="2"/>
        <v>0</v>
      </c>
      <c r="Q14" s="13"/>
      <c r="R14" s="13"/>
    </row>
    <row r="15" spans="1:18" ht="12.75">
      <c r="A15" s="532">
        <v>2006</v>
      </c>
      <c r="B15" s="59">
        <f t="shared" si="3"/>
        <v>0</v>
      </c>
      <c r="C15" s="1">
        <f t="shared" si="3"/>
        <v>0</v>
      </c>
      <c r="D15" s="1">
        <f t="shared" si="3"/>
        <v>0</v>
      </c>
      <c r="E15" s="1">
        <f t="shared" si="3"/>
        <v>0</v>
      </c>
      <c r="F15" s="359">
        <f t="shared" si="0"/>
        <v>0</v>
      </c>
      <c r="G15" s="59">
        <f t="shared" si="0"/>
        <v>0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359">
        <f t="shared" si="1"/>
        <v>0</v>
      </c>
      <c r="L15" s="59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359">
        <f t="shared" si="2"/>
        <v>0</v>
      </c>
      <c r="Q15" s="13"/>
      <c r="R15" s="13"/>
    </row>
    <row r="16" spans="1:18" ht="12.75">
      <c r="A16" s="532">
        <v>2007</v>
      </c>
      <c r="B16" s="59">
        <f aca="true" t="shared" si="4" ref="B16:P16">+G16+L16</f>
        <v>0</v>
      </c>
      <c r="C16" s="1">
        <f t="shared" si="4"/>
        <v>0</v>
      </c>
      <c r="D16" s="1">
        <f t="shared" si="4"/>
        <v>0</v>
      </c>
      <c r="E16" s="1">
        <f t="shared" si="4"/>
        <v>0</v>
      </c>
      <c r="F16" s="359">
        <f t="shared" si="4"/>
        <v>0</v>
      </c>
      <c r="G16" s="59">
        <f t="shared" si="4"/>
        <v>0</v>
      </c>
      <c r="H16" s="1">
        <f t="shared" si="4"/>
        <v>0</v>
      </c>
      <c r="I16" s="1">
        <f t="shared" si="4"/>
        <v>0</v>
      </c>
      <c r="J16" s="1">
        <f t="shared" si="4"/>
        <v>0</v>
      </c>
      <c r="K16" s="359">
        <f t="shared" si="4"/>
        <v>0</v>
      </c>
      <c r="L16" s="59">
        <f t="shared" si="4"/>
        <v>0</v>
      </c>
      <c r="M16" s="1">
        <f t="shared" si="4"/>
        <v>0</v>
      </c>
      <c r="N16" s="1">
        <f t="shared" si="4"/>
        <v>0</v>
      </c>
      <c r="O16" s="1">
        <f t="shared" si="4"/>
        <v>0</v>
      </c>
      <c r="P16" s="359">
        <f t="shared" si="4"/>
        <v>0</v>
      </c>
      <c r="Q16" s="13"/>
      <c r="R16" s="13"/>
    </row>
    <row r="17" spans="1:18" ht="12.75">
      <c r="A17" s="532">
        <v>2008</v>
      </c>
      <c r="B17" s="59">
        <v>0</v>
      </c>
      <c r="C17" s="1">
        <v>0</v>
      </c>
      <c r="D17" s="1">
        <v>0</v>
      </c>
      <c r="E17" s="1">
        <v>0</v>
      </c>
      <c r="F17" s="359">
        <v>0</v>
      </c>
      <c r="G17" s="59">
        <v>0</v>
      </c>
      <c r="H17" s="1">
        <v>0</v>
      </c>
      <c r="I17" s="1">
        <v>0</v>
      </c>
      <c r="J17" s="1">
        <v>0</v>
      </c>
      <c r="K17" s="359">
        <v>0</v>
      </c>
      <c r="L17" s="59">
        <v>0</v>
      </c>
      <c r="M17" s="1">
        <v>0</v>
      </c>
      <c r="N17" s="1">
        <v>0</v>
      </c>
      <c r="O17" s="1">
        <v>0</v>
      </c>
      <c r="P17" s="359">
        <v>0</v>
      </c>
      <c r="Q17" s="13"/>
      <c r="R17" s="13"/>
    </row>
    <row r="18" spans="1:18" ht="12.75">
      <c r="A18" s="532">
        <v>2009</v>
      </c>
      <c r="B18" s="59">
        <v>0</v>
      </c>
      <c r="C18" s="1">
        <v>0</v>
      </c>
      <c r="D18" s="1">
        <v>0</v>
      </c>
      <c r="E18" s="1">
        <v>0</v>
      </c>
      <c r="F18" s="359">
        <v>0</v>
      </c>
      <c r="G18" s="59">
        <v>0</v>
      </c>
      <c r="H18" s="1">
        <v>0</v>
      </c>
      <c r="I18" s="1">
        <v>0</v>
      </c>
      <c r="J18" s="1">
        <v>0</v>
      </c>
      <c r="K18" s="359">
        <v>0</v>
      </c>
      <c r="L18" s="59">
        <v>0</v>
      </c>
      <c r="M18" s="1">
        <v>0</v>
      </c>
      <c r="N18" s="1">
        <v>0</v>
      </c>
      <c r="O18" s="1">
        <v>0</v>
      </c>
      <c r="P18" s="359">
        <v>0</v>
      </c>
      <c r="Q18" s="13"/>
      <c r="R18" s="13"/>
    </row>
    <row r="19" spans="1:18" ht="12.75">
      <c r="A19" s="532">
        <v>2010</v>
      </c>
      <c r="B19" s="59">
        <v>0</v>
      </c>
      <c r="C19" s="1">
        <v>0</v>
      </c>
      <c r="D19" s="1">
        <v>0</v>
      </c>
      <c r="E19" s="1">
        <v>0</v>
      </c>
      <c r="F19" s="359">
        <v>0</v>
      </c>
      <c r="G19" s="59">
        <v>0</v>
      </c>
      <c r="H19" s="1">
        <v>0</v>
      </c>
      <c r="I19" s="1">
        <v>0</v>
      </c>
      <c r="J19" s="1">
        <v>0</v>
      </c>
      <c r="K19" s="359">
        <v>0</v>
      </c>
      <c r="L19" s="59">
        <v>0</v>
      </c>
      <c r="M19" s="1">
        <v>0</v>
      </c>
      <c r="N19" s="1">
        <v>0</v>
      </c>
      <c r="O19" s="1">
        <v>0</v>
      </c>
      <c r="P19" s="359">
        <v>0</v>
      </c>
      <c r="Q19" s="13"/>
      <c r="R19" s="13"/>
    </row>
    <row r="20" spans="1:18" ht="12.75">
      <c r="A20" s="532">
        <v>2011</v>
      </c>
      <c r="B20" s="59">
        <v>0</v>
      </c>
      <c r="C20" s="1">
        <v>0</v>
      </c>
      <c r="D20" s="1">
        <v>0</v>
      </c>
      <c r="E20" s="1">
        <v>0</v>
      </c>
      <c r="F20" s="359">
        <v>0</v>
      </c>
      <c r="G20" s="59">
        <v>0</v>
      </c>
      <c r="H20" s="1">
        <v>0</v>
      </c>
      <c r="I20" s="1">
        <v>0</v>
      </c>
      <c r="J20" s="1">
        <v>0</v>
      </c>
      <c r="K20" s="359">
        <v>0</v>
      </c>
      <c r="L20" s="59">
        <v>0</v>
      </c>
      <c r="M20" s="1">
        <v>0</v>
      </c>
      <c r="N20" s="1">
        <v>0</v>
      </c>
      <c r="O20" s="1">
        <v>0</v>
      </c>
      <c r="P20" s="359">
        <v>0</v>
      </c>
      <c r="Q20" s="13"/>
      <c r="R20" s="13"/>
    </row>
    <row r="21" spans="1:18" ht="12.75">
      <c r="A21" s="532">
        <v>2012</v>
      </c>
      <c r="B21" s="59">
        <v>0</v>
      </c>
      <c r="C21" s="1">
        <v>0</v>
      </c>
      <c r="D21" s="1">
        <v>0</v>
      </c>
      <c r="E21" s="1">
        <v>0</v>
      </c>
      <c r="F21" s="359">
        <v>0</v>
      </c>
      <c r="G21" s="59">
        <v>0</v>
      </c>
      <c r="H21" s="1">
        <v>0</v>
      </c>
      <c r="I21" s="1">
        <v>0</v>
      </c>
      <c r="J21" s="1">
        <v>0</v>
      </c>
      <c r="K21" s="359">
        <v>0</v>
      </c>
      <c r="L21" s="59">
        <v>0</v>
      </c>
      <c r="M21" s="1">
        <v>0</v>
      </c>
      <c r="N21" s="1">
        <v>0</v>
      </c>
      <c r="O21" s="1">
        <v>0</v>
      </c>
      <c r="P21" s="359">
        <v>0</v>
      </c>
      <c r="Q21" s="13"/>
      <c r="R21" s="13"/>
    </row>
    <row r="22" spans="1:18" ht="12.75">
      <c r="A22" s="532">
        <v>2013</v>
      </c>
      <c r="B22" s="59">
        <v>0</v>
      </c>
      <c r="C22" s="1">
        <v>0</v>
      </c>
      <c r="D22" s="1">
        <v>0</v>
      </c>
      <c r="E22" s="1">
        <v>0</v>
      </c>
      <c r="F22" s="359">
        <v>0</v>
      </c>
      <c r="G22" s="59">
        <v>0</v>
      </c>
      <c r="H22" s="1">
        <v>0</v>
      </c>
      <c r="I22" s="1">
        <v>0</v>
      </c>
      <c r="J22" s="1">
        <v>0</v>
      </c>
      <c r="K22" s="359">
        <v>0</v>
      </c>
      <c r="L22" s="59">
        <v>0</v>
      </c>
      <c r="M22" s="1">
        <v>0</v>
      </c>
      <c r="N22" s="1">
        <v>0</v>
      </c>
      <c r="O22" s="1">
        <v>0</v>
      </c>
      <c r="P22" s="359">
        <v>0</v>
      </c>
      <c r="Q22" s="13"/>
      <c r="R22" s="13"/>
    </row>
    <row r="23" spans="1:18" ht="12.75">
      <c r="A23" s="532">
        <v>2014</v>
      </c>
      <c r="B23" s="59">
        <v>0</v>
      </c>
      <c r="C23" s="1">
        <v>0</v>
      </c>
      <c r="D23" s="1">
        <v>0</v>
      </c>
      <c r="E23" s="1">
        <v>0</v>
      </c>
      <c r="F23" s="359">
        <v>0</v>
      </c>
      <c r="G23" s="59">
        <v>0</v>
      </c>
      <c r="H23" s="1">
        <v>0</v>
      </c>
      <c r="I23" s="1">
        <v>0</v>
      </c>
      <c r="J23" s="1">
        <v>0</v>
      </c>
      <c r="K23" s="359">
        <v>0</v>
      </c>
      <c r="L23" s="59">
        <v>0</v>
      </c>
      <c r="M23" s="1">
        <v>0</v>
      </c>
      <c r="N23" s="1">
        <v>0</v>
      </c>
      <c r="O23" s="1">
        <v>0</v>
      </c>
      <c r="P23" s="359">
        <v>0</v>
      </c>
      <c r="Q23" s="13"/>
      <c r="R23" s="13"/>
    </row>
    <row r="24" spans="1:18" ht="12.75">
      <c r="A24" s="532">
        <v>2015</v>
      </c>
      <c r="B24" s="59">
        <v>0</v>
      </c>
      <c r="C24" s="1">
        <v>0</v>
      </c>
      <c r="D24" s="1">
        <v>0</v>
      </c>
      <c r="E24" s="1">
        <v>0</v>
      </c>
      <c r="F24" s="359">
        <v>0</v>
      </c>
      <c r="G24" s="59">
        <v>0</v>
      </c>
      <c r="H24" s="1">
        <v>0</v>
      </c>
      <c r="I24" s="1">
        <v>0</v>
      </c>
      <c r="J24" s="1">
        <v>0</v>
      </c>
      <c r="K24" s="359">
        <v>0</v>
      </c>
      <c r="L24" s="59">
        <v>0</v>
      </c>
      <c r="M24" s="1">
        <v>0</v>
      </c>
      <c r="N24" s="1">
        <v>0</v>
      </c>
      <c r="O24" s="1">
        <v>0</v>
      </c>
      <c r="P24" s="359">
        <v>0</v>
      </c>
      <c r="Q24" s="13"/>
      <c r="R24" s="13"/>
    </row>
    <row r="25" spans="1:18" ht="12.75">
      <c r="A25" s="532">
        <v>2016</v>
      </c>
      <c r="B25" s="59">
        <v>0</v>
      </c>
      <c r="C25" s="1">
        <v>0</v>
      </c>
      <c r="D25" s="1">
        <v>0</v>
      </c>
      <c r="E25" s="1">
        <v>0</v>
      </c>
      <c r="F25" s="359">
        <v>0</v>
      </c>
      <c r="G25" s="59">
        <v>0</v>
      </c>
      <c r="H25" s="1">
        <v>0</v>
      </c>
      <c r="I25" s="1">
        <v>0</v>
      </c>
      <c r="J25" s="1">
        <v>0</v>
      </c>
      <c r="K25" s="359">
        <v>0</v>
      </c>
      <c r="L25" s="59">
        <v>0</v>
      </c>
      <c r="M25" s="1">
        <v>0</v>
      </c>
      <c r="N25" s="1">
        <v>0</v>
      </c>
      <c r="O25" s="1">
        <v>0</v>
      </c>
      <c r="P25" s="359">
        <v>0</v>
      </c>
      <c r="Q25" s="13"/>
      <c r="R25" s="13"/>
    </row>
    <row r="26" spans="1:18" ht="12.75">
      <c r="A26" s="532">
        <v>2017</v>
      </c>
      <c r="B26" s="59">
        <v>0</v>
      </c>
      <c r="C26" s="1">
        <v>0</v>
      </c>
      <c r="D26" s="1">
        <v>0</v>
      </c>
      <c r="E26" s="1">
        <v>0</v>
      </c>
      <c r="F26" s="359">
        <v>0</v>
      </c>
      <c r="G26" s="59">
        <v>0</v>
      </c>
      <c r="H26" s="1">
        <v>0</v>
      </c>
      <c r="I26" s="1">
        <v>0</v>
      </c>
      <c r="J26" s="1">
        <v>0</v>
      </c>
      <c r="K26" s="359">
        <v>0</v>
      </c>
      <c r="L26" s="59">
        <v>0</v>
      </c>
      <c r="M26" s="1">
        <v>0</v>
      </c>
      <c r="N26" s="1">
        <v>0</v>
      </c>
      <c r="O26" s="1">
        <v>0</v>
      </c>
      <c r="P26" s="359">
        <v>0</v>
      </c>
      <c r="Q26" s="13"/>
      <c r="R26" s="13"/>
    </row>
    <row r="27" spans="1:18" ht="12.75">
      <c r="A27" s="532">
        <v>2018</v>
      </c>
      <c r="B27" s="59">
        <v>0</v>
      </c>
      <c r="C27" s="1">
        <v>0</v>
      </c>
      <c r="D27" s="1">
        <v>0</v>
      </c>
      <c r="E27" s="1">
        <v>0</v>
      </c>
      <c r="F27" s="359">
        <v>0</v>
      </c>
      <c r="G27" s="59">
        <v>0</v>
      </c>
      <c r="H27" s="1">
        <v>0</v>
      </c>
      <c r="I27" s="1">
        <v>0</v>
      </c>
      <c r="J27" s="1">
        <v>0</v>
      </c>
      <c r="K27" s="359">
        <v>0</v>
      </c>
      <c r="L27" s="59">
        <v>0</v>
      </c>
      <c r="M27" s="1">
        <v>0</v>
      </c>
      <c r="N27" s="1">
        <v>0</v>
      </c>
      <c r="O27" s="1">
        <v>0</v>
      </c>
      <c r="P27" s="359">
        <v>0</v>
      </c>
      <c r="Q27" s="13"/>
      <c r="R27" s="13"/>
    </row>
    <row r="28" spans="1:18" ht="12.75">
      <c r="A28" s="532">
        <v>2019</v>
      </c>
      <c r="B28" s="59">
        <v>0</v>
      </c>
      <c r="C28" s="1">
        <v>0</v>
      </c>
      <c r="D28" s="1">
        <v>0</v>
      </c>
      <c r="E28" s="1">
        <v>0</v>
      </c>
      <c r="F28" s="359">
        <v>0</v>
      </c>
      <c r="G28" s="59">
        <v>0</v>
      </c>
      <c r="H28" s="1">
        <v>0</v>
      </c>
      <c r="I28" s="1">
        <v>0</v>
      </c>
      <c r="J28" s="1">
        <v>0</v>
      </c>
      <c r="K28" s="359">
        <v>0</v>
      </c>
      <c r="L28" s="59">
        <v>0</v>
      </c>
      <c r="M28" s="1">
        <v>0</v>
      </c>
      <c r="N28" s="1">
        <v>0</v>
      </c>
      <c r="O28" s="1">
        <v>0</v>
      </c>
      <c r="P28" s="359">
        <v>0</v>
      </c>
      <c r="Q28" s="13"/>
      <c r="R28" s="13"/>
    </row>
    <row r="29" spans="1:18" ht="12.75">
      <c r="A29" s="532">
        <v>2020</v>
      </c>
      <c r="B29" s="59">
        <v>0</v>
      </c>
      <c r="C29" s="1">
        <v>0</v>
      </c>
      <c r="D29" s="1">
        <v>0</v>
      </c>
      <c r="E29" s="1">
        <v>0</v>
      </c>
      <c r="F29" s="359">
        <v>0</v>
      </c>
      <c r="G29" s="59">
        <v>0</v>
      </c>
      <c r="H29" s="1">
        <v>0</v>
      </c>
      <c r="I29" s="1">
        <v>0</v>
      </c>
      <c r="J29" s="1">
        <v>0</v>
      </c>
      <c r="K29" s="359">
        <v>0</v>
      </c>
      <c r="L29" s="59">
        <v>0</v>
      </c>
      <c r="M29" s="1">
        <v>0</v>
      </c>
      <c r="N29" s="1">
        <v>0</v>
      </c>
      <c r="O29" s="1">
        <v>0</v>
      </c>
      <c r="P29" s="359">
        <v>0</v>
      </c>
      <c r="Q29" s="13"/>
      <c r="R29" s="13"/>
    </row>
    <row r="30" spans="1:18" ht="12.75">
      <c r="A30" s="532">
        <v>2021</v>
      </c>
      <c r="B30" s="59">
        <v>0</v>
      </c>
      <c r="C30" s="1">
        <v>0</v>
      </c>
      <c r="D30" s="1">
        <v>0</v>
      </c>
      <c r="E30" s="1">
        <v>0</v>
      </c>
      <c r="F30" s="359">
        <v>0</v>
      </c>
      <c r="G30" s="59">
        <v>0</v>
      </c>
      <c r="H30" s="1">
        <v>0</v>
      </c>
      <c r="I30" s="1">
        <v>0</v>
      </c>
      <c r="J30" s="1">
        <v>0</v>
      </c>
      <c r="K30" s="359">
        <v>0</v>
      </c>
      <c r="L30" s="59">
        <v>0</v>
      </c>
      <c r="M30" s="1">
        <v>0</v>
      </c>
      <c r="N30" s="1">
        <v>0</v>
      </c>
      <c r="O30" s="1">
        <v>0</v>
      </c>
      <c r="P30" s="359">
        <v>0</v>
      </c>
      <c r="Q30" s="13"/>
      <c r="R30" s="13"/>
    </row>
    <row r="31" spans="1:18" ht="13.5" thickBot="1">
      <c r="A31" s="533" t="s">
        <v>85</v>
      </c>
      <c r="B31" s="535">
        <f aca="true" t="shared" si="5" ref="B31:P31">SUM(B5:B25)</f>
        <v>30</v>
      </c>
      <c r="C31" s="536">
        <f t="shared" si="5"/>
        <v>1</v>
      </c>
      <c r="D31" s="536">
        <f t="shared" si="5"/>
        <v>6</v>
      </c>
      <c r="E31" s="536">
        <f t="shared" si="5"/>
        <v>24</v>
      </c>
      <c r="F31" s="537">
        <f t="shared" si="5"/>
        <v>0</v>
      </c>
      <c r="G31" s="535">
        <f t="shared" si="5"/>
        <v>5</v>
      </c>
      <c r="H31" s="536">
        <f t="shared" si="5"/>
        <v>0</v>
      </c>
      <c r="I31" s="536">
        <f t="shared" si="5"/>
        <v>5</v>
      </c>
      <c r="J31" s="536">
        <f t="shared" si="5"/>
        <v>0</v>
      </c>
      <c r="K31" s="537">
        <f t="shared" si="5"/>
        <v>0</v>
      </c>
      <c r="L31" s="535">
        <f t="shared" si="5"/>
        <v>25</v>
      </c>
      <c r="M31" s="536">
        <f t="shared" si="5"/>
        <v>1</v>
      </c>
      <c r="N31" s="536">
        <f t="shared" si="5"/>
        <v>1</v>
      </c>
      <c r="O31" s="536">
        <f t="shared" si="5"/>
        <v>24</v>
      </c>
      <c r="P31" s="537">
        <f t="shared" si="5"/>
        <v>0</v>
      </c>
      <c r="Q31" s="13"/>
      <c r="R31" s="13"/>
    </row>
    <row r="32" spans="1:18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6" ht="12.75">
      <c r="D36" s="19"/>
    </row>
    <row r="37" ht="12.75">
      <c r="D37" s="19"/>
    </row>
  </sheetData>
  <sheetProtection/>
  <mergeCells count="5">
    <mergeCell ref="A3:A4"/>
    <mergeCell ref="B3:F3"/>
    <mergeCell ref="G3:K3"/>
    <mergeCell ref="L3:P3"/>
    <mergeCell ref="A1:P2"/>
  </mergeCells>
  <printOptions horizontalCentered="1" verticalCentered="1"/>
  <pageMargins left="0.75" right="0.75" top="1" bottom="1" header="0.5" footer="0.5"/>
  <pageSetup horizontalDpi="300" verticalDpi="3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15.7109375" style="0" customWidth="1"/>
    <col min="2" max="2" width="12.57421875" style="0" customWidth="1"/>
    <col min="3" max="3" width="8.421875" style="0" hidden="1" customWidth="1"/>
    <col min="4" max="4" width="7.00390625" style="0" hidden="1" customWidth="1"/>
    <col min="5" max="5" width="5.57421875" style="0" hidden="1" customWidth="1"/>
    <col min="6" max="6" width="6.8515625" style="0" hidden="1" customWidth="1"/>
    <col min="7" max="7" width="6.00390625" style="0" hidden="1" customWidth="1"/>
    <col min="8" max="9" width="6.8515625" style="0" hidden="1" customWidth="1"/>
    <col min="10" max="10" width="7.57421875" style="0" hidden="1" customWidth="1"/>
    <col min="11" max="11" width="7.7109375" style="0" customWidth="1"/>
    <col min="12" max="12" width="7.57421875" style="0" customWidth="1"/>
    <col min="13" max="13" width="6.57421875" style="0" customWidth="1"/>
    <col min="14" max="14" width="6.7109375" style="0" customWidth="1"/>
    <col min="15" max="15" width="6.28125" style="0" customWidth="1"/>
    <col min="16" max="16" width="7.421875" style="0" customWidth="1"/>
    <col min="17" max="17" width="6.8515625" style="0" customWidth="1"/>
    <col min="18" max="18" width="7.7109375" style="0" customWidth="1"/>
    <col min="19" max="19" width="6.00390625" style="0" customWidth="1"/>
    <col min="20" max="20" width="7.140625" style="0" customWidth="1"/>
    <col min="21" max="21" width="6.421875" style="0" customWidth="1"/>
    <col min="22" max="22" width="7.140625" style="0" customWidth="1"/>
  </cols>
  <sheetData>
    <row r="1" spans="1:26" ht="13.5" customHeight="1">
      <c r="A1" s="1828" t="s">
        <v>818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8"/>
      <c r="L1" s="1828"/>
      <c r="M1" s="1828"/>
      <c r="N1" s="1828"/>
      <c r="O1" s="1828"/>
      <c r="P1" s="1828"/>
      <c r="Q1" s="1828"/>
      <c r="R1" s="1828"/>
      <c r="S1" s="1828"/>
      <c r="T1" s="1828"/>
      <c r="U1" s="1828"/>
      <c r="V1" s="1828"/>
      <c r="W1" s="1828"/>
      <c r="X1" s="1828"/>
      <c r="Y1" s="1828"/>
      <c r="Z1" s="1828"/>
    </row>
    <row r="2" spans="1:26" ht="13.5" customHeight="1" thickBot="1">
      <c r="A2" s="1828"/>
      <c r="B2" s="1828"/>
      <c r="C2" s="1828"/>
      <c r="D2" s="1828"/>
      <c r="E2" s="1828"/>
      <c r="F2" s="1828"/>
      <c r="G2" s="1828"/>
      <c r="H2" s="1828"/>
      <c r="I2" s="1828"/>
      <c r="J2" s="1828"/>
      <c r="K2" s="1828"/>
      <c r="L2" s="1828"/>
      <c r="M2" s="1828"/>
      <c r="N2" s="1828"/>
      <c r="O2" s="1828"/>
      <c r="P2" s="1828"/>
      <c r="Q2" s="1828"/>
      <c r="R2" s="1828"/>
      <c r="S2" s="1828"/>
      <c r="T2" s="1828"/>
      <c r="U2" s="1828"/>
      <c r="V2" s="1828"/>
      <c r="W2" s="1828"/>
      <c r="X2" s="1828"/>
      <c r="Y2" s="1828"/>
      <c r="Z2" s="1828"/>
    </row>
    <row r="3" spans="1:27" ht="13.5" thickBot="1">
      <c r="A3" s="1829" t="s">
        <v>86</v>
      </c>
      <c r="B3" s="1830"/>
      <c r="C3" s="624"/>
      <c r="D3" s="582">
        <v>1998</v>
      </c>
      <c r="E3" s="582" t="s">
        <v>355</v>
      </c>
      <c r="F3" s="582" t="s">
        <v>356</v>
      </c>
      <c r="G3" s="582" t="s">
        <v>357</v>
      </c>
      <c r="H3" s="582" t="s">
        <v>358</v>
      </c>
      <c r="I3" s="582" t="s">
        <v>359</v>
      </c>
      <c r="J3" s="582" t="s">
        <v>360</v>
      </c>
      <c r="K3" s="582" t="s">
        <v>361</v>
      </c>
      <c r="L3" s="582" t="s">
        <v>362</v>
      </c>
      <c r="M3" s="582" t="s">
        <v>363</v>
      </c>
      <c r="N3" s="64" t="s">
        <v>364</v>
      </c>
      <c r="O3" s="64" t="s">
        <v>365</v>
      </c>
      <c r="P3" s="64" t="s">
        <v>367</v>
      </c>
      <c r="Q3" s="64" t="s">
        <v>366</v>
      </c>
      <c r="R3" s="64" t="s">
        <v>368</v>
      </c>
      <c r="S3" s="64" t="s">
        <v>369</v>
      </c>
      <c r="T3" s="64" t="s">
        <v>518</v>
      </c>
      <c r="U3" s="336" t="s">
        <v>536</v>
      </c>
      <c r="V3" s="336" t="s">
        <v>547</v>
      </c>
      <c r="W3" s="192" t="s">
        <v>565</v>
      </c>
      <c r="X3" s="632" t="s">
        <v>650</v>
      </c>
      <c r="Y3" s="632" t="s">
        <v>700</v>
      </c>
      <c r="Z3" s="1317" t="s">
        <v>731</v>
      </c>
      <c r="AA3" s="1320" t="s">
        <v>770</v>
      </c>
    </row>
    <row r="4" spans="1:27" ht="12.75">
      <c r="A4" s="1747" t="s">
        <v>87</v>
      </c>
      <c r="B4" s="581" t="s">
        <v>80</v>
      </c>
      <c r="C4" s="624"/>
      <c r="D4" s="625">
        <v>0</v>
      </c>
      <c r="E4" s="625">
        <v>0</v>
      </c>
      <c r="F4" s="625">
        <v>0</v>
      </c>
      <c r="G4" s="625">
        <v>0</v>
      </c>
      <c r="H4" s="625">
        <v>0</v>
      </c>
      <c r="I4" s="625">
        <v>0</v>
      </c>
      <c r="J4" s="625">
        <v>0</v>
      </c>
      <c r="K4" s="625">
        <v>0</v>
      </c>
      <c r="L4" s="625">
        <v>0</v>
      </c>
      <c r="M4" s="625">
        <v>0</v>
      </c>
      <c r="N4" s="55">
        <v>0</v>
      </c>
      <c r="O4" s="55">
        <v>0</v>
      </c>
      <c r="P4" s="55">
        <v>0</v>
      </c>
      <c r="Q4" s="55">
        <v>0</v>
      </c>
      <c r="R4" s="55">
        <v>0</v>
      </c>
      <c r="S4" s="55">
        <v>0</v>
      </c>
      <c r="T4" s="55">
        <v>0</v>
      </c>
      <c r="U4" s="55">
        <v>0</v>
      </c>
      <c r="V4" s="55">
        <v>0</v>
      </c>
      <c r="W4" s="631">
        <v>0</v>
      </c>
      <c r="X4" s="631">
        <v>0</v>
      </c>
      <c r="Y4" s="631">
        <v>0</v>
      </c>
      <c r="Z4" s="1318">
        <v>0</v>
      </c>
      <c r="AA4" s="1321"/>
    </row>
    <row r="5" spans="1:27" ht="13.5" thickBot="1">
      <c r="A5" s="1496"/>
      <c r="B5" s="146" t="s">
        <v>88</v>
      </c>
      <c r="C5" s="626"/>
      <c r="D5" s="627">
        <v>0</v>
      </c>
      <c r="E5" s="627">
        <v>0</v>
      </c>
      <c r="F5" s="627">
        <v>0</v>
      </c>
      <c r="G5" s="627">
        <v>0</v>
      </c>
      <c r="H5" s="627">
        <v>0</v>
      </c>
      <c r="I5" s="627">
        <v>0</v>
      </c>
      <c r="J5" s="627">
        <v>0</v>
      </c>
      <c r="K5" s="627">
        <v>0</v>
      </c>
      <c r="L5" s="627">
        <v>0</v>
      </c>
      <c r="M5" s="62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7">
        <v>0</v>
      </c>
      <c r="V5" s="57">
        <v>0</v>
      </c>
      <c r="W5" s="201">
        <v>0</v>
      </c>
      <c r="X5" s="201">
        <v>0</v>
      </c>
      <c r="Y5" s="201">
        <v>0</v>
      </c>
      <c r="Z5" s="706">
        <v>0</v>
      </c>
      <c r="AA5" s="1322"/>
    </row>
    <row r="6" spans="1:27" ht="12.75">
      <c r="A6" s="1827" t="s">
        <v>89</v>
      </c>
      <c r="B6" s="25" t="s">
        <v>80</v>
      </c>
      <c r="C6" s="20"/>
      <c r="D6" s="930">
        <v>0</v>
      </c>
      <c r="E6" s="930">
        <v>0</v>
      </c>
      <c r="F6" s="930">
        <v>0</v>
      </c>
      <c r="G6" s="930">
        <v>0</v>
      </c>
      <c r="H6" s="930">
        <v>0</v>
      </c>
      <c r="I6" s="930">
        <v>0</v>
      </c>
      <c r="J6" s="930">
        <v>0</v>
      </c>
      <c r="K6" s="930">
        <v>0</v>
      </c>
      <c r="L6" s="930">
        <v>0</v>
      </c>
      <c r="M6" s="930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431">
        <v>0</v>
      </c>
      <c r="X6" s="431">
        <v>0</v>
      </c>
      <c r="Y6" s="431">
        <v>0</v>
      </c>
      <c r="Z6" s="72">
        <v>0</v>
      </c>
      <c r="AA6" s="1305"/>
    </row>
    <row r="7" spans="1:27" ht="13.5" thickBot="1">
      <c r="A7" s="1827"/>
      <c r="B7" s="5" t="s">
        <v>88</v>
      </c>
      <c r="C7" s="20"/>
      <c r="D7" s="1128">
        <v>0</v>
      </c>
      <c r="E7" s="1128">
        <v>0</v>
      </c>
      <c r="F7" s="1128">
        <v>0</v>
      </c>
      <c r="G7" s="1128">
        <v>0</v>
      </c>
      <c r="H7" s="1128">
        <v>0</v>
      </c>
      <c r="I7" s="1128">
        <v>0</v>
      </c>
      <c r="J7" s="1128">
        <v>0</v>
      </c>
      <c r="K7" s="1128">
        <v>0</v>
      </c>
      <c r="L7" s="1128">
        <v>0</v>
      </c>
      <c r="M7" s="1128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197">
        <v>0</v>
      </c>
      <c r="X7" s="197">
        <v>0</v>
      </c>
      <c r="Y7" s="197">
        <v>0</v>
      </c>
      <c r="Z7" s="1134">
        <v>0</v>
      </c>
      <c r="AA7" s="1326"/>
    </row>
    <row r="8" spans="1:27" ht="12.75">
      <c r="A8" s="1747" t="s">
        <v>90</v>
      </c>
      <c r="B8" s="581" t="s">
        <v>80</v>
      </c>
      <c r="C8" s="624"/>
      <c r="D8" s="625">
        <v>20</v>
      </c>
      <c r="E8" s="625">
        <v>34</v>
      </c>
      <c r="F8" s="625">
        <v>26</v>
      </c>
      <c r="G8" s="625">
        <v>14</v>
      </c>
      <c r="H8" s="625">
        <v>11</v>
      </c>
      <c r="I8" s="625">
        <v>8</v>
      </c>
      <c r="J8" s="625">
        <v>12</v>
      </c>
      <c r="K8" s="625">
        <v>15</v>
      </c>
      <c r="L8" s="625">
        <v>7</v>
      </c>
      <c r="M8" s="625">
        <v>11</v>
      </c>
      <c r="N8" s="55">
        <v>5</v>
      </c>
      <c r="O8" s="55">
        <v>6</v>
      </c>
      <c r="P8" s="55">
        <v>2</v>
      </c>
      <c r="Q8" s="55">
        <v>6</v>
      </c>
      <c r="R8" s="55">
        <v>3</v>
      </c>
      <c r="S8" s="55">
        <v>2</v>
      </c>
      <c r="T8" s="55">
        <v>0</v>
      </c>
      <c r="U8" s="55">
        <v>4</v>
      </c>
      <c r="V8" s="55">
        <v>4</v>
      </c>
      <c r="W8" s="631">
        <v>2</v>
      </c>
      <c r="X8" s="631">
        <v>0</v>
      </c>
      <c r="Y8" s="631">
        <v>0</v>
      </c>
      <c r="Z8" s="1318">
        <v>0</v>
      </c>
      <c r="AA8" s="1321"/>
    </row>
    <row r="9" spans="1:27" ht="13.5" thickBot="1">
      <c r="A9" s="1496"/>
      <c r="B9" s="146" t="s">
        <v>88</v>
      </c>
      <c r="C9" s="626"/>
      <c r="D9" s="628">
        <v>20</v>
      </c>
      <c r="E9" s="628">
        <v>0.44</v>
      </c>
      <c r="F9" s="628">
        <v>0.33</v>
      </c>
      <c r="G9" s="628">
        <v>0.18</v>
      </c>
      <c r="H9" s="628">
        <v>0.14</v>
      </c>
      <c r="I9" s="628">
        <v>0.11</v>
      </c>
      <c r="J9" s="628">
        <v>0.16</v>
      </c>
      <c r="K9" s="628">
        <v>0.2</v>
      </c>
      <c r="L9" s="628">
        <v>0.09</v>
      </c>
      <c r="M9" s="628">
        <v>0.14</v>
      </c>
      <c r="N9" s="57">
        <v>0.06</v>
      </c>
      <c r="O9" s="57">
        <v>0.08</v>
      </c>
      <c r="P9" s="57">
        <v>0.02</v>
      </c>
      <c r="Q9" s="57">
        <v>0.18</v>
      </c>
      <c r="R9" s="57">
        <v>0.04</v>
      </c>
      <c r="S9" s="57">
        <v>0.02</v>
      </c>
      <c r="T9" s="57">
        <v>0</v>
      </c>
      <c r="U9" s="57">
        <v>0.05</v>
      </c>
      <c r="V9" s="57">
        <v>0.05</v>
      </c>
      <c r="W9" s="201">
        <v>0.02</v>
      </c>
      <c r="X9" s="201">
        <v>0</v>
      </c>
      <c r="Y9" s="201">
        <v>0</v>
      </c>
      <c r="Z9" s="706">
        <v>0</v>
      </c>
      <c r="AA9" s="1322"/>
    </row>
    <row r="10" spans="1:27" ht="12.75">
      <c r="A10" s="1831" t="s">
        <v>91</v>
      </c>
      <c r="B10" s="581" t="s">
        <v>80</v>
      </c>
      <c r="C10" s="624"/>
      <c r="D10" s="625">
        <v>0</v>
      </c>
      <c r="E10" s="625">
        <v>2</v>
      </c>
      <c r="F10" s="625">
        <v>0</v>
      </c>
      <c r="G10" s="625">
        <v>0</v>
      </c>
      <c r="H10" s="625">
        <v>0</v>
      </c>
      <c r="I10" s="625">
        <v>0</v>
      </c>
      <c r="J10" s="625">
        <v>0</v>
      </c>
      <c r="K10" s="625">
        <v>0</v>
      </c>
      <c r="L10" s="625">
        <v>0</v>
      </c>
      <c r="M10" s="625">
        <v>0</v>
      </c>
      <c r="N10" s="55">
        <v>0</v>
      </c>
      <c r="O10" s="55">
        <v>1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631">
        <v>0</v>
      </c>
      <c r="X10" s="631">
        <v>0</v>
      </c>
      <c r="Y10" s="631">
        <v>0</v>
      </c>
      <c r="Z10" s="1318">
        <v>0</v>
      </c>
      <c r="AA10" s="1321"/>
    </row>
    <row r="11" spans="1:27" ht="24" customHeight="1" thickBot="1">
      <c r="A11" s="1832"/>
      <c r="B11" s="146" t="s">
        <v>88</v>
      </c>
      <c r="C11" s="626"/>
      <c r="D11" s="628">
        <v>0</v>
      </c>
      <c r="E11" s="628">
        <v>2.85</v>
      </c>
      <c r="F11" s="627">
        <v>0</v>
      </c>
      <c r="G11" s="627">
        <v>0</v>
      </c>
      <c r="H11" s="627">
        <v>0</v>
      </c>
      <c r="I11" s="627">
        <v>0</v>
      </c>
      <c r="J11" s="627">
        <v>0</v>
      </c>
      <c r="K11" s="627">
        <v>0</v>
      </c>
      <c r="L11" s="628">
        <v>0</v>
      </c>
      <c r="M11" s="628">
        <v>0</v>
      </c>
      <c r="N11" s="57">
        <v>0</v>
      </c>
      <c r="O11" s="57">
        <v>1.47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201">
        <v>0</v>
      </c>
      <c r="X11" s="201">
        <v>0</v>
      </c>
      <c r="Y11" s="201">
        <v>0</v>
      </c>
      <c r="Z11" s="706">
        <v>0</v>
      </c>
      <c r="AA11" s="1322"/>
    </row>
    <row r="12" spans="1:27" ht="12.75">
      <c r="A12" s="1827" t="s">
        <v>92</v>
      </c>
      <c r="B12" s="25" t="s">
        <v>80</v>
      </c>
      <c r="C12" s="20"/>
      <c r="D12" s="930">
        <v>115</v>
      </c>
      <c r="E12" s="930">
        <v>20</v>
      </c>
      <c r="F12" s="930">
        <v>23</v>
      </c>
      <c r="G12" s="930">
        <v>5</v>
      </c>
      <c r="H12" s="930">
        <v>4</v>
      </c>
      <c r="I12" s="930">
        <v>13</v>
      </c>
      <c r="J12" s="930">
        <v>14</v>
      </c>
      <c r="K12" s="930">
        <v>4</v>
      </c>
      <c r="L12" s="930">
        <v>5</v>
      </c>
      <c r="M12" s="930">
        <v>3</v>
      </c>
      <c r="N12" s="47">
        <v>6</v>
      </c>
      <c r="O12" s="47">
        <v>5</v>
      </c>
      <c r="P12" s="47">
        <v>1</v>
      </c>
      <c r="Q12" s="47">
        <v>25</v>
      </c>
      <c r="R12" s="47">
        <v>51</v>
      </c>
      <c r="S12" s="47">
        <v>39</v>
      </c>
      <c r="T12" s="47">
        <v>281</v>
      </c>
      <c r="U12" s="47">
        <v>88</v>
      </c>
      <c r="V12" s="47">
        <v>148</v>
      </c>
      <c r="W12" s="431">
        <v>285</v>
      </c>
      <c r="X12" s="673">
        <v>351</v>
      </c>
      <c r="Y12" s="673">
        <v>164</v>
      </c>
      <c r="Z12" s="787">
        <v>55</v>
      </c>
      <c r="AA12" s="1305"/>
    </row>
    <row r="13" spans="1:27" ht="14.25" customHeight="1" thickBot="1">
      <c r="A13" s="1827"/>
      <c r="B13" s="5" t="s">
        <v>88</v>
      </c>
      <c r="C13" s="20"/>
      <c r="D13" s="1323">
        <v>1.18</v>
      </c>
      <c r="E13" s="1323">
        <v>0.26</v>
      </c>
      <c r="F13" s="1323">
        <v>0.3</v>
      </c>
      <c r="G13" s="1323">
        <v>0.06</v>
      </c>
      <c r="H13" s="1323">
        <v>0.05</v>
      </c>
      <c r="I13" s="1323">
        <v>0.17</v>
      </c>
      <c r="J13" s="1323">
        <v>0.19</v>
      </c>
      <c r="K13" s="1323">
        <v>0.05</v>
      </c>
      <c r="L13" s="1323">
        <v>0.07</v>
      </c>
      <c r="M13" s="1323">
        <v>0.04</v>
      </c>
      <c r="N13" s="53">
        <v>0.08</v>
      </c>
      <c r="O13" s="53">
        <v>0.06</v>
      </c>
      <c r="P13" s="53">
        <v>0.01</v>
      </c>
      <c r="Q13" s="53">
        <v>0.33</v>
      </c>
      <c r="R13" s="53">
        <v>0.68</v>
      </c>
      <c r="S13" s="53">
        <v>0.5</v>
      </c>
      <c r="T13" s="1324">
        <v>3.92</v>
      </c>
      <c r="U13" s="53">
        <v>1.23</v>
      </c>
      <c r="V13" s="53">
        <v>2.08</v>
      </c>
      <c r="W13" s="197">
        <v>4.03</v>
      </c>
      <c r="X13" s="645">
        <v>4.99</v>
      </c>
      <c r="Y13" s="645">
        <v>2.34</v>
      </c>
      <c r="Z13" s="1325">
        <v>0.78</v>
      </c>
      <c r="AA13" s="1326"/>
    </row>
    <row r="14" spans="1:27" ht="12.75">
      <c r="A14" s="1747" t="s">
        <v>93</v>
      </c>
      <c r="B14" s="581" t="s">
        <v>80</v>
      </c>
      <c r="C14" s="624"/>
      <c r="D14" s="625">
        <v>940</v>
      </c>
      <c r="E14" s="625">
        <v>352</v>
      </c>
      <c r="F14" s="625">
        <v>422</v>
      </c>
      <c r="G14" s="625">
        <v>350</v>
      </c>
      <c r="H14" s="625">
        <v>685</v>
      </c>
      <c r="I14" s="625">
        <v>362</v>
      </c>
      <c r="J14" s="625">
        <v>135</v>
      </c>
      <c r="K14" s="625">
        <v>93</v>
      </c>
      <c r="L14" s="625">
        <v>52</v>
      </c>
      <c r="M14" s="625">
        <v>80</v>
      </c>
      <c r="N14" s="55">
        <v>277</v>
      </c>
      <c r="O14" s="55">
        <v>267</v>
      </c>
      <c r="P14" s="55">
        <v>40</v>
      </c>
      <c r="Q14" s="55">
        <v>63</v>
      </c>
      <c r="R14" s="55">
        <v>584</v>
      </c>
      <c r="S14" s="55">
        <v>64</v>
      </c>
      <c r="T14" s="55">
        <v>63</v>
      </c>
      <c r="U14" s="55">
        <v>41</v>
      </c>
      <c r="V14" s="55">
        <v>40</v>
      </c>
      <c r="W14" s="631">
        <v>37</v>
      </c>
      <c r="X14" s="703">
        <v>13</v>
      </c>
      <c r="Y14" s="703">
        <v>24</v>
      </c>
      <c r="Z14" s="246">
        <v>2</v>
      </c>
      <c r="AA14" s="1321"/>
    </row>
    <row r="15" spans="1:27" ht="13.5" thickBot="1">
      <c r="A15" s="1496"/>
      <c r="B15" s="146" t="s">
        <v>88</v>
      </c>
      <c r="C15" s="626"/>
      <c r="D15" s="630">
        <v>9.61</v>
      </c>
      <c r="E15" s="630">
        <v>4.53</v>
      </c>
      <c r="F15" s="630">
        <v>5.43</v>
      </c>
      <c r="G15" s="630">
        <v>4.51</v>
      </c>
      <c r="H15" s="630">
        <v>8.82</v>
      </c>
      <c r="I15" s="630">
        <v>4.83</v>
      </c>
      <c r="J15" s="630">
        <v>1.8</v>
      </c>
      <c r="K15" s="630">
        <v>1.24</v>
      </c>
      <c r="L15" s="630">
        <v>0.7</v>
      </c>
      <c r="M15" s="630">
        <v>1.06</v>
      </c>
      <c r="N15" s="57">
        <v>3.69</v>
      </c>
      <c r="O15" s="57">
        <v>3.356</v>
      </c>
      <c r="P15" s="57">
        <v>0.53</v>
      </c>
      <c r="Q15" s="57">
        <v>0.84</v>
      </c>
      <c r="R15" s="57">
        <v>7.87</v>
      </c>
      <c r="S15" s="57">
        <v>0.86</v>
      </c>
      <c r="T15" s="629">
        <v>0.87</v>
      </c>
      <c r="U15" s="57">
        <v>0.57</v>
      </c>
      <c r="V15" s="57">
        <v>0.56</v>
      </c>
      <c r="W15" s="201">
        <v>0.52</v>
      </c>
      <c r="X15" s="704">
        <v>0.18</v>
      </c>
      <c r="Y15" s="704">
        <v>0.34</v>
      </c>
      <c r="Z15" s="1319">
        <v>0.03</v>
      </c>
      <c r="AA15" s="1322"/>
    </row>
    <row r="16" spans="1:27" ht="12.75">
      <c r="A16" s="1747" t="s">
        <v>94</v>
      </c>
      <c r="B16" s="581" t="s">
        <v>80</v>
      </c>
      <c r="C16" s="624"/>
      <c r="D16" s="625">
        <v>705</v>
      </c>
      <c r="E16" s="625">
        <v>264</v>
      </c>
      <c r="F16" s="625">
        <v>28</v>
      </c>
      <c r="G16" s="625">
        <v>18</v>
      </c>
      <c r="H16" s="625">
        <v>27</v>
      </c>
      <c r="I16" s="625">
        <v>15</v>
      </c>
      <c r="J16" s="625">
        <v>8</v>
      </c>
      <c r="K16" s="625">
        <v>2</v>
      </c>
      <c r="L16" s="625">
        <v>2</v>
      </c>
      <c r="M16" s="625">
        <v>201</v>
      </c>
      <c r="N16" s="55">
        <v>2</v>
      </c>
      <c r="O16" s="55">
        <v>1</v>
      </c>
      <c r="P16" s="55">
        <v>20</v>
      </c>
      <c r="Q16" s="55">
        <v>370</v>
      </c>
      <c r="R16" s="55">
        <v>0</v>
      </c>
      <c r="S16" s="55">
        <v>1</v>
      </c>
      <c r="T16" s="55">
        <v>37</v>
      </c>
      <c r="U16" s="55">
        <v>383</v>
      </c>
      <c r="V16" s="55">
        <v>11</v>
      </c>
      <c r="W16" s="631">
        <v>693</v>
      </c>
      <c r="X16" s="703">
        <v>4935</v>
      </c>
      <c r="Y16" s="703">
        <v>22</v>
      </c>
      <c r="Z16" s="246">
        <v>0</v>
      </c>
      <c r="AA16" s="1321"/>
    </row>
    <row r="17" spans="1:27" ht="13.5" thickBot="1">
      <c r="A17" s="1496"/>
      <c r="B17" s="146" t="s">
        <v>88</v>
      </c>
      <c r="C17" s="626"/>
      <c r="D17" s="628">
        <v>7.21</v>
      </c>
      <c r="E17" s="628">
        <v>6.4</v>
      </c>
      <c r="F17" s="628">
        <v>0.36</v>
      </c>
      <c r="G17" s="628">
        <v>0.23</v>
      </c>
      <c r="H17" s="628">
        <v>0.35</v>
      </c>
      <c r="I17" s="628">
        <v>0.2</v>
      </c>
      <c r="J17" s="628">
        <v>0.11</v>
      </c>
      <c r="K17" s="628">
        <v>0.03</v>
      </c>
      <c r="L17" s="628">
        <v>0.03</v>
      </c>
      <c r="M17" s="628">
        <v>2.68</v>
      </c>
      <c r="N17" s="57">
        <v>0.02</v>
      </c>
      <c r="O17" s="57">
        <v>0.01</v>
      </c>
      <c r="P17" s="57">
        <v>0.26</v>
      </c>
      <c r="Q17" s="57">
        <v>4.93</v>
      </c>
      <c r="R17" s="57">
        <v>0</v>
      </c>
      <c r="S17" s="57">
        <v>0.01</v>
      </c>
      <c r="T17" s="629">
        <v>0.51</v>
      </c>
      <c r="U17" s="57">
        <v>5.37</v>
      </c>
      <c r="V17" s="57">
        <v>0.15</v>
      </c>
      <c r="W17" s="201">
        <v>9.8</v>
      </c>
      <c r="X17" s="704">
        <v>70.3</v>
      </c>
      <c r="Y17" s="704">
        <v>0.31</v>
      </c>
      <c r="Z17" s="1319">
        <v>0</v>
      </c>
      <c r="AA17" s="1322"/>
    </row>
    <row r="18" spans="1:27" ht="12.75">
      <c r="A18" s="1827" t="s">
        <v>95</v>
      </c>
      <c r="B18" s="25" t="s">
        <v>80</v>
      </c>
      <c r="C18" s="20"/>
      <c r="D18" s="930">
        <v>8459</v>
      </c>
      <c r="E18" s="930">
        <v>1368</v>
      </c>
      <c r="F18" s="930">
        <v>2124</v>
      </c>
      <c r="G18" s="930">
        <v>1279</v>
      </c>
      <c r="H18" s="930">
        <v>528</v>
      </c>
      <c r="I18" s="930">
        <v>332</v>
      </c>
      <c r="J18" s="930">
        <v>227</v>
      </c>
      <c r="K18" s="930">
        <v>153</v>
      </c>
      <c r="L18" s="930">
        <v>77</v>
      </c>
      <c r="M18" s="930">
        <v>41</v>
      </c>
      <c r="N18" s="47">
        <v>23</v>
      </c>
      <c r="O18" s="47">
        <v>27</v>
      </c>
      <c r="P18" s="47">
        <v>14</v>
      </c>
      <c r="Q18" s="47">
        <v>14</v>
      </c>
      <c r="R18" s="47">
        <v>14</v>
      </c>
      <c r="S18" s="47">
        <v>11</v>
      </c>
      <c r="T18" s="47">
        <v>2</v>
      </c>
      <c r="U18" s="47">
        <v>10</v>
      </c>
      <c r="V18" s="47">
        <v>5</v>
      </c>
      <c r="W18" s="431">
        <v>5</v>
      </c>
      <c r="X18" s="673">
        <v>5</v>
      </c>
      <c r="Y18" s="673">
        <v>2</v>
      </c>
      <c r="Z18" s="787">
        <v>1</v>
      </c>
      <c r="AA18" s="1305"/>
    </row>
    <row r="19" spans="1:27" ht="13.5" thickBot="1">
      <c r="A19" s="1827"/>
      <c r="B19" s="5" t="s">
        <v>88</v>
      </c>
      <c r="C19" s="20"/>
      <c r="D19" s="1323">
        <v>86.5</v>
      </c>
      <c r="E19" s="1323">
        <v>17.62</v>
      </c>
      <c r="F19" s="1323">
        <v>27.35</v>
      </c>
      <c r="G19" s="1323">
        <v>16.47</v>
      </c>
      <c r="H19" s="1323">
        <v>6.8</v>
      </c>
      <c r="I19" s="1323">
        <v>4.43</v>
      </c>
      <c r="J19" s="1323">
        <v>3.03</v>
      </c>
      <c r="K19" s="1323">
        <v>2.04</v>
      </c>
      <c r="L19" s="1323">
        <v>1.02</v>
      </c>
      <c r="M19" s="1323">
        <v>0.54</v>
      </c>
      <c r="N19" s="53">
        <v>0.3</v>
      </c>
      <c r="O19" s="53">
        <v>0.36</v>
      </c>
      <c r="P19" s="53">
        <v>0.18</v>
      </c>
      <c r="Q19" s="53">
        <v>0.8</v>
      </c>
      <c r="R19" s="53">
        <v>0.18</v>
      </c>
      <c r="S19" s="53">
        <v>0.14</v>
      </c>
      <c r="T19" s="1324">
        <v>0.02</v>
      </c>
      <c r="U19" s="53">
        <v>0.14</v>
      </c>
      <c r="V19" s="53">
        <v>0.07</v>
      </c>
      <c r="W19" s="197">
        <v>0.07</v>
      </c>
      <c r="X19" s="645">
        <v>0.07</v>
      </c>
      <c r="Y19" s="645">
        <v>0.02</v>
      </c>
      <c r="Z19" s="1325">
        <v>0.01</v>
      </c>
      <c r="AA19" s="1326"/>
    </row>
    <row r="20" spans="1:27" ht="12.75">
      <c r="A20" s="1747" t="s">
        <v>96</v>
      </c>
      <c r="B20" s="581" t="s">
        <v>80</v>
      </c>
      <c r="C20" s="624"/>
      <c r="D20" s="625">
        <v>498</v>
      </c>
      <c r="E20" s="625">
        <v>327</v>
      </c>
      <c r="F20" s="625">
        <v>376</v>
      </c>
      <c r="G20" s="625">
        <v>429</v>
      </c>
      <c r="H20" s="625">
        <v>363</v>
      </c>
      <c r="I20" s="625">
        <v>368</v>
      </c>
      <c r="J20" s="625">
        <v>322</v>
      </c>
      <c r="K20" s="625">
        <v>323</v>
      </c>
      <c r="L20" s="625">
        <v>252</v>
      </c>
      <c r="M20" s="625">
        <v>331</v>
      </c>
      <c r="N20" s="55">
        <v>344</v>
      </c>
      <c r="O20" s="55">
        <v>287</v>
      </c>
      <c r="P20" s="55">
        <v>241</v>
      </c>
      <c r="Q20" s="55">
        <v>358</v>
      </c>
      <c r="R20" s="55">
        <v>225</v>
      </c>
      <c r="S20" s="55">
        <v>185</v>
      </c>
      <c r="T20" s="55">
        <v>172</v>
      </c>
      <c r="U20" s="55">
        <v>154</v>
      </c>
      <c r="V20" s="55">
        <v>166</v>
      </c>
      <c r="W20" s="631">
        <v>125</v>
      </c>
      <c r="X20" s="703">
        <v>90</v>
      </c>
      <c r="Y20" s="703">
        <v>88</v>
      </c>
      <c r="Z20" s="246">
        <v>17</v>
      </c>
      <c r="AA20" s="1321"/>
    </row>
    <row r="21" spans="1:27" ht="13.5" thickBot="1">
      <c r="A21" s="1496"/>
      <c r="B21" s="146" t="s">
        <v>88</v>
      </c>
      <c r="C21" s="626"/>
      <c r="D21" s="628">
        <v>5.09</v>
      </c>
      <c r="E21" s="628">
        <v>4.21</v>
      </c>
      <c r="F21" s="628">
        <v>4.84</v>
      </c>
      <c r="G21" s="628">
        <v>5.52</v>
      </c>
      <c r="H21" s="628">
        <v>4.67</v>
      </c>
      <c r="I21" s="628">
        <v>4.91</v>
      </c>
      <c r="J21" s="628">
        <v>4.29</v>
      </c>
      <c r="K21" s="628">
        <v>4.31</v>
      </c>
      <c r="L21" s="628">
        <v>3.36</v>
      </c>
      <c r="M21" s="628">
        <v>4.41</v>
      </c>
      <c r="N21" s="57">
        <v>4.58</v>
      </c>
      <c r="O21" s="57">
        <v>3.82</v>
      </c>
      <c r="P21" s="57">
        <v>3.22</v>
      </c>
      <c r="Q21" s="57">
        <v>3.44</v>
      </c>
      <c r="R21" s="57">
        <v>3.1</v>
      </c>
      <c r="S21" s="57">
        <v>2.49</v>
      </c>
      <c r="T21" s="629">
        <v>2.4</v>
      </c>
      <c r="U21" s="57">
        <v>2.15</v>
      </c>
      <c r="V21" s="57">
        <v>2.33</v>
      </c>
      <c r="W21" s="201">
        <v>1.77</v>
      </c>
      <c r="X21" s="704">
        <v>1.28</v>
      </c>
      <c r="Y21" s="704">
        <v>1.26</v>
      </c>
      <c r="Z21" s="1319">
        <v>0.25</v>
      </c>
      <c r="AA21" s="1322"/>
    </row>
    <row r="22" spans="1:17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67"/>
      <c r="Q22" s="67"/>
    </row>
    <row r="23" spans="1:15" ht="12.75">
      <c r="A23" s="13"/>
      <c r="B23" s="13" t="s">
        <v>354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13" t="s">
        <v>819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.75">
      <c r="A25" s="13" t="s">
        <v>370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</sheetData>
  <sheetProtection/>
  <mergeCells count="11">
    <mergeCell ref="A20:A21"/>
    <mergeCell ref="A8:A9"/>
    <mergeCell ref="A10:A11"/>
    <mergeCell ref="A12:A13"/>
    <mergeCell ref="A14:A15"/>
    <mergeCell ref="A16:A17"/>
    <mergeCell ref="A18:A19"/>
    <mergeCell ref="A1:Z2"/>
    <mergeCell ref="A3:B3"/>
    <mergeCell ref="A4:A5"/>
    <mergeCell ref="A6:A7"/>
  </mergeCells>
  <printOptions horizontalCentered="1" verticalCentered="1"/>
  <pageMargins left="0.75" right="0.75" top="1" bottom="1" header="0.5" footer="0.5"/>
  <pageSetup horizontalDpi="300" verticalDpi="300" orientation="landscape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9.57421875" style="0" bestFit="1" customWidth="1"/>
    <col min="2" max="2" width="8.00390625" style="0" bestFit="1" customWidth="1"/>
    <col min="3" max="3" width="6.28125" style="0" bestFit="1" customWidth="1"/>
    <col min="4" max="4" width="5.00390625" style="0" customWidth="1"/>
    <col min="5" max="5" width="7.00390625" style="0" bestFit="1" customWidth="1"/>
    <col min="6" max="6" width="8.00390625" style="0" bestFit="1" customWidth="1"/>
    <col min="7" max="7" width="6.28125" style="0" bestFit="1" customWidth="1"/>
    <col min="8" max="8" width="5.8515625" style="0" customWidth="1"/>
    <col min="9" max="9" width="8.7109375" style="0" customWidth="1"/>
    <col min="10" max="10" width="13.140625" style="0" customWidth="1"/>
  </cols>
  <sheetData>
    <row r="1" spans="1:11" ht="13.5" customHeight="1">
      <c r="A1" s="1504" t="s">
        <v>771</v>
      </c>
      <c r="B1" s="1504"/>
      <c r="C1" s="1504"/>
      <c r="D1" s="1504"/>
      <c r="E1" s="1504"/>
      <c r="F1" s="1504"/>
      <c r="G1" s="1504"/>
      <c r="H1" s="1504"/>
      <c r="I1" s="1504"/>
      <c r="J1" s="290"/>
      <c r="K1" s="290"/>
    </row>
    <row r="2" spans="1:11" ht="24.75" customHeight="1">
      <c r="A2" s="1504"/>
      <c r="B2" s="1504"/>
      <c r="C2" s="1504"/>
      <c r="D2" s="1504"/>
      <c r="E2" s="1504"/>
      <c r="F2" s="1504"/>
      <c r="G2" s="1504"/>
      <c r="H2" s="1504"/>
      <c r="I2" s="1504"/>
      <c r="J2" s="290"/>
      <c r="K2" s="290"/>
    </row>
    <row r="3" spans="1:11" ht="17.25" customHeight="1" thickBot="1">
      <c r="A3" s="1670"/>
      <c r="B3" s="1670"/>
      <c r="C3" s="1670"/>
      <c r="D3" s="1670"/>
      <c r="E3" s="1670"/>
      <c r="F3" s="1670"/>
      <c r="G3" s="1670"/>
      <c r="H3" s="1670"/>
      <c r="I3" s="1670"/>
      <c r="J3" s="290"/>
      <c r="K3" s="290"/>
    </row>
    <row r="4" spans="1:9" ht="14.25" thickBot="1">
      <c r="A4" s="1845" t="s">
        <v>97</v>
      </c>
      <c r="B4" s="1847" t="s">
        <v>98</v>
      </c>
      <c r="C4" s="1848"/>
      <c r="D4" s="1848"/>
      <c r="E4" s="1849"/>
      <c r="F4" s="1847" t="s">
        <v>693</v>
      </c>
      <c r="G4" s="1848"/>
      <c r="H4" s="1848"/>
      <c r="I4" s="1849"/>
    </row>
    <row r="5" spans="1:9" ht="13.5" thickBot="1">
      <c r="A5" s="1846"/>
      <c r="B5" s="136" t="s">
        <v>80</v>
      </c>
      <c r="C5" s="136" t="s">
        <v>81</v>
      </c>
      <c r="D5" s="136" t="s">
        <v>99</v>
      </c>
      <c r="E5" s="136" t="s">
        <v>100</v>
      </c>
      <c r="F5" s="136" t="s">
        <v>80</v>
      </c>
      <c r="G5" s="136" t="s">
        <v>81</v>
      </c>
      <c r="H5" s="136" t="s">
        <v>99</v>
      </c>
      <c r="I5" s="136" t="s">
        <v>100</v>
      </c>
    </row>
    <row r="6" spans="1:9" ht="13.5" thickBot="1">
      <c r="A6" s="1842" t="s">
        <v>101</v>
      </c>
      <c r="B6" s="1843"/>
      <c r="C6" s="1843"/>
      <c r="D6" s="1843"/>
      <c r="E6" s="1843"/>
      <c r="F6" s="1843"/>
      <c r="G6" s="1843"/>
      <c r="H6" s="1843"/>
      <c r="I6" s="1844"/>
    </row>
    <row r="7" spans="1:9" ht="13.5" thickBot="1">
      <c r="A7" s="196">
        <v>0</v>
      </c>
      <c r="B7" s="584">
        <v>0</v>
      </c>
      <c r="C7" s="584">
        <v>0</v>
      </c>
      <c r="D7" s="635">
        <v>0</v>
      </c>
      <c r="E7" s="636">
        <v>0</v>
      </c>
      <c r="F7" s="196">
        <v>0</v>
      </c>
      <c r="G7" s="581">
        <v>0</v>
      </c>
      <c r="H7" s="204">
        <v>0</v>
      </c>
      <c r="I7" s="205">
        <v>0</v>
      </c>
    </row>
    <row r="8" spans="1:9" ht="12.75">
      <c r="A8" s="633" t="s">
        <v>102</v>
      </c>
      <c r="B8" s="196">
        <v>0</v>
      </c>
      <c r="C8" s="581">
        <v>0</v>
      </c>
      <c r="D8" s="204">
        <v>0</v>
      </c>
      <c r="E8" s="637">
        <v>0</v>
      </c>
      <c r="F8" s="1833"/>
      <c r="G8" s="1834"/>
      <c r="H8" s="1834"/>
      <c r="I8" s="1835"/>
    </row>
    <row r="9" spans="1:9" ht="12.75">
      <c r="A9" s="179" t="s">
        <v>103</v>
      </c>
      <c r="B9" s="59">
        <v>0</v>
      </c>
      <c r="C9" s="1">
        <v>0</v>
      </c>
      <c r="D9" s="66">
        <v>0</v>
      </c>
      <c r="E9" s="638">
        <v>0</v>
      </c>
      <c r="F9" s="1836"/>
      <c r="G9" s="1837"/>
      <c r="H9" s="1837"/>
      <c r="I9" s="1838"/>
    </row>
    <row r="10" spans="1:9" ht="12.75">
      <c r="A10" s="179" t="s">
        <v>104</v>
      </c>
      <c r="B10" s="59">
        <v>0</v>
      </c>
      <c r="C10" s="1">
        <v>0</v>
      </c>
      <c r="D10" s="66">
        <v>0</v>
      </c>
      <c r="E10" s="638">
        <v>0</v>
      </c>
      <c r="F10" s="1836"/>
      <c r="G10" s="1837"/>
      <c r="H10" s="1837"/>
      <c r="I10" s="1838"/>
    </row>
    <row r="11" spans="1:9" ht="12.75">
      <c r="A11" s="179" t="s">
        <v>105</v>
      </c>
      <c r="B11" s="59">
        <v>0</v>
      </c>
      <c r="C11" s="1">
        <v>0</v>
      </c>
      <c r="D11" s="66">
        <v>0</v>
      </c>
      <c r="E11" s="638">
        <v>0</v>
      </c>
      <c r="F11" s="1836"/>
      <c r="G11" s="1837"/>
      <c r="H11" s="1837"/>
      <c r="I11" s="1838"/>
    </row>
    <row r="12" spans="1:9" ht="13.5" thickBot="1">
      <c r="A12" s="634" t="s">
        <v>106</v>
      </c>
      <c r="B12" s="60">
        <v>0</v>
      </c>
      <c r="C12" s="146">
        <v>0</v>
      </c>
      <c r="D12" s="207">
        <v>0</v>
      </c>
      <c r="E12" s="639">
        <v>0</v>
      </c>
      <c r="F12" s="1839"/>
      <c r="G12" s="1840"/>
      <c r="H12" s="1840"/>
      <c r="I12" s="1841"/>
    </row>
    <row r="13" spans="1:9" ht="13.5" thickBot="1">
      <c r="A13" s="1842" t="s">
        <v>107</v>
      </c>
      <c r="B13" s="1843"/>
      <c r="C13" s="1843"/>
      <c r="D13" s="1843"/>
      <c r="E13" s="1843"/>
      <c r="F13" s="1843"/>
      <c r="G13" s="1843"/>
      <c r="H13" s="1843"/>
      <c r="I13" s="1844"/>
    </row>
    <row r="14" spans="1:9" ht="12.75">
      <c r="A14" s="640">
        <v>0</v>
      </c>
      <c r="B14" s="196">
        <v>0</v>
      </c>
      <c r="C14" s="581">
        <v>0</v>
      </c>
      <c r="D14" s="204">
        <v>0</v>
      </c>
      <c r="E14" s="205">
        <v>0</v>
      </c>
      <c r="F14" s="196">
        <v>0</v>
      </c>
      <c r="G14" s="581">
        <v>0</v>
      </c>
      <c r="H14" s="204">
        <v>0</v>
      </c>
      <c r="I14" s="205">
        <v>0</v>
      </c>
    </row>
    <row r="15" spans="1:9" ht="12.75">
      <c r="A15" s="633" t="s">
        <v>102</v>
      </c>
      <c r="B15" s="59">
        <v>0</v>
      </c>
      <c r="C15" s="1">
        <v>0</v>
      </c>
      <c r="D15" s="66">
        <v>0</v>
      </c>
      <c r="E15" s="206">
        <v>0</v>
      </c>
      <c r="F15" s="1833"/>
      <c r="G15" s="1834"/>
      <c r="H15" s="1834"/>
      <c r="I15" s="1835"/>
    </row>
    <row r="16" spans="1:9" ht="12.75">
      <c r="A16" s="179" t="s">
        <v>103</v>
      </c>
      <c r="B16" s="59">
        <v>0</v>
      </c>
      <c r="C16" s="1">
        <v>0</v>
      </c>
      <c r="D16" s="66">
        <v>0</v>
      </c>
      <c r="E16" s="206">
        <v>0</v>
      </c>
      <c r="F16" s="1836"/>
      <c r="G16" s="1837"/>
      <c r="H16" s="1837"/>
      <c r="I16" s="1838"/>
    </row>
    <row r="17" spans="1:9" ht="12.75">
      <c r="A17" s="179" t="s">
        <v>104</v>
      </c>
      <c r="B17" s="59">
        <v>0</v>
      </c>
      <c r="C17" s="1">
        <v>0</v>
      </c>
      <c r="D17" s="66">
        <v>0</v>
      </c>
      <c r="E17" s="206">
        <v>0</v>
      </c>
      <c r="F17" s="1836"/>
      <c r="G17" s="1837"/>
      <c r="H17" s="1837"/>
      <c r="I17" s="1838"/>
    </row>
    <row r="18" spans="1:9" ht="12.75">
      <c r="A18" s="179" t="s">
        <v>105</v>
      </c>
      <c r="B18" s="59">
        <v>0</v>
      </c>
      <c r="C18" s="1">
        <v>0</v>
      </c>
      <c r="D18" s="66">
        <v>0</v>
      </c>
      <c r="E18" s="206">
        <v>0</v>
      </c>
      <c r="F18" s="1836"/>
      <c r="G18" s="1837"/>
      <c r="H18" s="1837"/>
      <c r="I18" s="1838"/>
    </row>
    <row r="19" spans="1:9" ht="13.5" thickBot="1">
      <c r="A19" s="634" t="s">
        <v>106</v>
      </c>
      <c r="B19" s="60">
        <v>0</v>
      </c>
      <c r="C19" s="146">
        <v>0</v>
      </c>
      <c r="D19" s="207">
        <v>0</v>
      </c>
      <c r="E19" s="208">
        <v>0</v>
      </c>
      <c r="F19" s="1839"/>
      <c r="G19" s="1840"/>
      <c r="H19" s="1840"/>
      <c r="I19" s="1841"/>
    </row>
    <row r="20" spans="1:9" ht="13.5" thickBot="1">
      <c r="A20" s="1842" t="s">
        <v>108</v>
      </c>
      <c r="B20" s="1843"/>
      <c r="C20" s="1843"/>
      <c r="D20" s="1843"/>
      <c r="E20" s="1843"/>
      <c r="F20" s="1843"/>
      <c r="G20" s="1843"/>
      <c r="H20" s="1843"/>
      <c r="I20" s="1844"/>
    </row>
    <row r="21" spans="1:9" ht="12.75">
      <c r="A21" s="640">
        <v>0</v>
      </c>
      <c r="B21" s="196">
        <v>0</v>
      </c>
      <c r="C21" s="581">
        <v>0</v>
      </c>
      <c r="D21" s="204">
        <v>0</v>
      </c>
      <c r="E21" s="205">
        <v>0</v>
      </c>
      <c r="F21" s="196">
        <v>0</v>
      </c>
      <c r="G21" s="581">
        <v>0</v>
      </c>
      <c r="H21" s="204">
        <v>0</v>
      </c>
      <c r="I21" s="205">
        <v>0</v>
      </c>
    </row>
    <row r="22" spans="1:9" ht="12.75">
      <c r="A22" s="633" t="s">
        <v>102</v>
      </c>
      <c r="B22" s="59">
        <v>0</v>
      </c>
      <c r="C22" s="1">
        <v>0</v>
      </c>
      <c r="D22" s="66">
        <v>0</v>
      </c>
      <c r="E22" s="206">
        <v>0</v>
      </c>
      <c r="F22" s="1833"/>
      <c r="G22" s="1834"/>
      <c r="H22" s="1834"/>
      <c r="I22" s="1835"/>
    </row>
    <row r="23" spans="1:9" ht="12.75">
      <c r="A23" s="179" t="s">
        <v>103</v>
      </c>
      <c r="B23" s="59">
        <v>0</v>
      </c>
      <c r="C23" s="1">
        <v>0</v>
      </c>
      <c r="D23" s="66">
        <v>0</v>
      </c>
      <c r="E23" s="206">
        <v>0</v>
      </c>
      <c r="F23" s="1836"/>
      <c r="G23" s="1837"/>
      <c r="H23" s="1837"/>
      <c r="I23" s="1838"/>
    </row>
    <row r="24" spans="1:9" ht="12.75">
      <c r="A24" s="179" t="s">
        <v>104</v>
      </c>
      <c r="B24" s="59">
        <v>0</v>
      </c>
      <c r="C24" s="1">
        <v>0</v>
      </c>
      <c r="D24" s="66">
        <v>0</v>
      </c>
      <c r="E24" s="206">
        <v>0</v>
      </c>
      <c r="F24" s="1836"/>
      <c r="G24" s="1837"/>
      <c r="H24" s="1837"/>
      <c r="I24" s="1838"/>
    </row>
    <row r="25" spans="1:9" ht="12.75">
      <c r="A25" s="179" t="s">
        <v>105</v>
      </c>
      <c r="B25" s="59">
        <v>0</v>
      </c>
      <c r="C25" s="1">
        <v>0</v>
      </c>
      <c r="D25" s="66">
        <v>0</v>
      </c>
      <c r="E25" s="206">
        <v>0</v>
      </c>
      <c r="F25" s="1836"/>
      <c r="G25" s="1837"/>
      <c r="H25" s="1837"/>
      <c r="I25" s="1838"/>
    </row>
    <row r="26" spans="1:9" ht="13.5" thickBot="1">
      <c r="A26" s="634" t="s">
        <v>106</v>
      </c>
      <c r="B26" s="60">
        <v>0</v>
      </c>
      <c r="C26" s="146">
        <v>0</v>
      </c>
      <c r="D26" s="207">
        <v>0</v>
      </c>
      <c r="E26" s="208">
        <v>0</v>
      </c>
      <c r="F26" s="1839"/>
      <c r="G26" s="1840"/>
      <c r="H26" s="1840"/>
      <c r="I26" s="1841"/>
    </row>
    <row r="27" spans="1:9" ht="15.75">
      <c r="A27" s="46"/>
      <c r="B27" s="46"/>
      <c r="C27" s="46"/>
      <c r="D27" s="46"/>
      <c r="E27" s="46"/>
      <c r="F27" s="46"/>
      <c r="G27" s="46"/>
      <c r="H27" s="46"/>
      <c r="I27" s="46"/>
    </row>
    <row r="28" spans="1:9" ht="15.75">
      <c r="A28" s="46"/>
      <c r="B28" s="46"/>
      <c r="C28" s="46"/>
      <c r="D28" s="46"/>
      <c r="E28" s="46"/>
      <c r="F28" s="46"/>
      <c r="G28" s="46"/>
      <c r="H28" s="46"/>
      <c r="I28" s="46"/>
    </row>
    <row r="29" spans="1:9" ht="15.75">
      <c r="A29" s="46"/>
      <c r="B29" s="46"/>
      <c r="C29" s="46"/>
      <c r="D29" s="46"/>
      <c r="E29" s="46"/>
      <c r="F29" s="46"/>
      <c r="G29" s="46"/>
      <c r="H29" s="46"/>
      <c r="I29" s="46"/>
    </row>
    <row r="30" spans="1:9" ht="15.75">
      <c r="A30" s="46"/>
      <c r="B30" s="46"/>
      <c r="C30" s="46"/>
      <c r="D30" s="46"/>
      <c r="E30" s="46"/>
      <c r="F30" s="46"/>
      <c r="G30" s="46"/>
      <c r="H30" s="46"/>
      <c r="I30" s="46"/>
    </row>
    <row r="31" spans="1:9" ht="15.7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15.7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</sheetData>
  <sheetProtection/>
  <mergeCells count="10">
    <mergeCell ref="F22:I26"/>
    <mergeCell ref="F8:I12"/>
    <mergeCell ref="A1:I3"/>
    <mergeCell ref="A6:I6"/>
    <mergeCell ref="A13:I13"/>
    <mergeCell ref="A20:I20"/>
    <mergeCell ref="A4:A5"/>
    <mergeCell ref="B4:E4"/>
    <mergeCell ref="F4:I4"/>
    <mergeCell ref="F15:I19"/>
  </mergeCells>
  <printOptions horizontalCentered="1"/>
  <pageMargins left="0.75" right="0.75" top="2" bottom="2" header="0.5" footer="0.5"/>
  <pageSetup horizontalDpi="300" verticalDpi="3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8.8515625" style="0" customWidth="1"/>
    <col min="2" max="2" width="9.7109375" style="0" customWidth="1"/>
    <col min="3" max="3" width="8.7109375" style="0" customWidth="1"/>
    <col min="4" max="4" width="8.00390625" style="0" bestFit="1" customWidth="1"/>
    <col min="5" max="5" width="8.7109375" style="0" bestFit="1" customWidth="1"/>
    <col min="6" max="6" width="8.00390625" style="0" bestFit="1" customWidth="1"/>
    <col min="7" max="7" width="8.7109375" style="0" bestFit="1" customWidth="1"/>
    <col min="8" max="8" width="8.00390625" style="0" bestFit="1" customWidth="1"/>
    <col min="9" max="9" width="9.7109375" style="0" customWidth="1"/>
  </cols>
  <sheetData>
    <row r="1" spans="1:9" ht="42.75" customHeight="1">
      <c r="A1" s="1573" t="s">
        <v>772</v>
      </c>
      <c r="B1" s="1573"/>
      <c r="C1" s="1573"/>
      <c r="D1" s="1573"/>
      <c r="E1" s="1573"/>
      <c r="F1" s="1573"/>
      <c r="G1" s="1573"/>
      <c r="H1" s="1573"/>
      <c r="I1" s="1573"/>
    </row>
    <row r="2" spans="1:9" ht="18" customHeight="1">
      <c r="A2" s="24"/>
      <c r="B2" s="134"/>
      <c r="C2" s="685"/>
      <c r="D2" s="685"/>
      <c r="E2" s="685"/>
      <c r="F2" s="685"/>
      <c r="G2" s="685"/>
      <c r="H2" s="685"/>
      <c r="I2" s="685"/>
    </row>
    <row r="3" spans="1:9" ht="13.5" thickBot="1">
      <c r="A3" s="24"/>
      <c r="B3" s="13"/>
      <c r="C3" s="13"/>
      <c r="D3" s="13"/>
      <c r="E3" s="13"/>
      <c r="F3" s="13"/>
      <c r="G3" s="13"/>
      <c r="H3" s="13"/>
      <c r="I3" s="13"/>
    </row>
    <row r="4" spans="1:9" ht="13.5">
      <c r="A4" s="1852" t="s">
        <v>97</v>
      </c>
      <c r="B4" s="1854" t="s">
        <v>109</v>
      </c>
      <c r="C4" s="1855"/>
      <c r="D4" s="1854" t="s">
        <v>110</v>
      </c>
      <c r="E4" s="1855"/>
      <c r="F4" s="1854" t="s">
        <v>111</v>
      </c>
      <c r="G4" s="1855"/>
      <c r="H4" s="1854" t="s">
        <v>112</v>
      </c>
      <c r="I4" s="1856"/>
    </row>
    <row r="5" spans="1:9" ht="13.5" thickBot="1">
      <c r="A5" s="1853"/>
      <c r="B5" s="53" t="s">
        <v>113</v>
      </c>
      <c r="C5" s="53" t="s">
        <v>143</v>
      </c>
      <c r="D5" s="53" t="s">
        <v>113</v>
      </c>
      <c r="E5" s="53" t="s">
        <v>143</v>
      </c>
      <c r="F5" s="53" t="s">
        <v>113</v>
      </c>
      <c r="G5" s="53" t="s">
        <v>143</v>
      </c>
      <c r="H5" s="53" t="s">
        <v>113</v>
      </c>
      <c r="I5" s="197" t="s">
        <v>144</v>
      </c>
    </row>
    <row r="6" spans="1:9" ht="12.75">
      <c r="A6" s="1594" t="s">
        <v>101</v>
      </c>
      <c r="B6" s="1595"/>
      <c r="C6" s="1595"/>
      <c r="D6" s="1595"/>
      <c r="E6" s="1595"/>
      <c r="F6" s="1595"/>
      <c r="G6" s="1595"/>
      <c r="H6" s="1595"/>
      <c r="I6" s="1596"/>
    </row>
    <row r="7" spans="1:9" ht="12.75">
      <c r="A7" s="59">
        <v>0</v>
      </c>
      <c r="B7" s="6"/>
      <c r="C7" s="686"/>
      <c r="D7" s="6"/>
      <c r="E7" s="22"/>
      <c r="F7" s="6"/>
      <c r="G7" s="22"/>
      <c r="H7" s="6"/>
      <c r="I7" s="200"/>
    </row>
    <row r="8" spans="1:9" ht="12.75">
      <c r="A8" s="687" t="s">
        <v>102</v>
      </c>
      <c r="B8" s="6"/>
      <c r="C8" s="686"/>
      <c r="D8" s="6"/>
      <c r="E8" s="6"/>
      <c r="F8" s="6"/>
      <c r="G8" s="22"/>
      <c r="H8" s="6"/>
      <c r="I8" s="200"/>
    </row>
    <row r="9" spans="1:9" ht="12.75">
      <c r="A9" s="59" t="s">
        <v>103</v>
      </c>
      <c r="B9" s="6"/>
      <c r="C9" s="686"/>
      <c r="D9" s="6"/>
      <c r="E9" s="6"/>
      <c r="F9" s="6"/>
      <c r="G9" s="686"/>
      <c r="H9" s="6"/>
      <c r="I9" s="200"/>
    </row>
    <row r="10" spans="1:9" ht="12.75">
      <c r="A10" s="59" t="s">
        <v>104</v>
      </c>
      <c r="B10" s="6"/>
      <c r="C10" s="688"/>
      <c r="D10" s="6"/>
      <c r="E10" s="6"/>
      <c r="F10" s="6"/>
      <c r="G10" s="22"/>
      <c r="H10" s="6"/>
      <c r="I10" s="199"/>
    </row>
    <row r="11" spans="1:9" ht="12.75">
      <c r="A11" s="59" t="s">
        <v>105</v>
      </c>
      <c r="B11" s="6"/>
      <c r="C11" s="22"/>
      <c r="D11" s="6"/>
      <c r="E11" s="6"/>
      <c r="F11" s="6"/>
      <c r="G11" s="22"/>
      <c r="H11" s="6"/>
      <c r="I11" s="200"/>
    </row>
    <row r="12" spans="1:9" ht="13.5" thickBot="1">
      <c r="A12" s="60" t="s">
        <v>106</v>
      </c>
      <c r="B12" s="57"/>
      <c r="C12" s="689"/>
      <c r="D12" s="57"/>
      <c r="E12" s="57">
        <v>0.04</v>
      </c>
      <c r="F12" s="57"/>
      <c r="G12" s="57"/>
      <c r="H12" s="57"/>
      <c r="I12" s="203"/>
    </row>
    <row r="13" spans="1:9" ht="13.5" thickBot="1">
      <c r="A13" s="1850" t="s">
        <v>107</v>
      </c>
      <c r="B13" s="1843"/>
      <c r="C13" s="1843"/>
      <c r="D13" s="1843"/>
      <c r="E13" s="1843"/>
      <c r="F13" s="1843"/>
      <c r="G13" s="1843"/>
      <c r="H13" s="1843"/>
      <c r="I13" s="1851"/>
    </row>
    <row r="14" spans="1:9" ht="12.75">
      <c r="A14" s="196">
        <v>0</v>
      </c>
      <c r="B14" s="55"/>
      <c r="C14" s="690"/>
      <c r="D14" s="55"/>
      <c r="E14" s="690"/>
      <c r="F14" s="55"/>
      <c r="G14" s="691"/>
      <c r="H14" s="55"/>
      <c r="I14" s="202"/>
    </row>
    <row r="15" spans="1:9" ht="12.75">
      <c r="A15" s="687" t="s">
        <v>102</v>
      </c>
      <c r="B15" s="6"/>
      <c r="C15" s="692"/>
      <c r="D15" s="6"/>
      <c r="E15" s="686"/>
      <c r="F15" s="6"/>
      <c r="G15" s="686"/>
      <c r="H15" s="6"/>
      <c r="I15" s="200"/>
    </row>
    <row r="16" spans="1:9" ht="12.75">
      <c r="A16" s="59" t="s">
        <v>103</v>
      </c>
      <c r="B16" s="6"/>
      <c r="C16" s="692"/>
      <c r="D16" s="6"/>
      <c r="E16" s="686"/>
      <c r="F16" s="6"/>
      <c r="G16" s="686"/>
      <c r="H16" s="6"/>
      <c r="I16" s="200"/>
    </row>
    <row r="17" spans="1:9" ht="12.75">
      <c r="A17" s="59" t="s">
        <v>104</v>
      </c>
      <c r="B17" s="6"/>
      <c r="C17" s="692"/>
      <c r="D17" s="6"/>
      <c r="E17" s="22"/>
      <c r="F17" s="6"/>
      <c r="G17" s="692"/>
      <c r="H17" s="6"/>
      <c r="I17" s="199"/>
    </row>
    <row r="18" spans="1:13" ht="12.75">
      <c r="A18" s="59" t="s">
        <v>105</v>
      </c>
      <c r="B18" s="6"/>
      <c r="C18" s="22"/>
      <c r="D18" s="6"/>
      <c r="E18" s="22"/>
      <c r="F18" s="6"/>
      <c r="G18" s="686"/>
      <c r="H18" s="6"/>
      <c r="I18" s="200"/>
      <c r="M18" s="215"/>
    </row>
    <row r="19" spans="1:9" ht="13.5" thickBot="1">
      <c r="A19" s="60" t="s">
        <v>106</v>
      </c>
      <c r="B19" s="57"/>
      <c r="C19" s="693"/>
      <c r="D19" s="57"/>
      <c r="E19" s="57"/>
      <c r="F19" s="57"/>
      <c r="G19" s="693"/>
      <c r="H19" s="57"/>
      <c r="I19" s="203"/>
    </row>
    <row r="20" spans="1:9" ht="13.5" thickBot="1">
      <c r="A20" s="1850" t="s">
        <v>108</v>
      </c>
      <c r="B20" s="1843"/>
      <c r="C20" s="1843"/>
      <c r="D20" s="1843"/>
      <c r="E20" s="1843"/>
      <c r="F20" s="1843"/>
      <c r="G20" s="1843"/>
      <c r="H20" s="1843"/>
      <c r="I20" s="1851"/>
    </row>
    <row r="21" spans="1:9" ht="12.75">
      <c r="A21" s="196">
        <v>0</v>
      </c>
      <c r="B21" s="55"/>
      <c r="C21" s="691"/>
      <c r="D21" s="55"/>
      <c r="E21" s="690"/>
      <c r="F21" s="55">
        <v>4</v>
      </c>
      <c r="G21" s="691"/>
      <c r="H21" s="55"/>
      <c r="I21" s="198"/>
    </row>
    <row r="22" spans="1:9" ht="12.75">
      <c r="A22" s="687" t="s">
        <v>102</v>
      </c>
      <c r="B22" s="6"/>
      <c r="C22" s="686"/>
      <c r="D22" s="6"/>
      <c r="E22" s="686"/>
      <c r="F22" s="6"/>
      <c r="G22" s="686"/>
      <c r="H22" s="6"/>
      <c r="I22" s="200"/>
    </row>
    <row r="23" spans="1:9" ht="12.75">
      <c r="A23" s="59" t="s">
        <v>103</v>
      </c>
      <c r="B23" s="6"/>
      <c r="C23" s="686"/>
      <c r="D23" s="6"/>
      <c r="E23" s="686"/>
      <c r="F23" s="6"/>
      <c r="G23" s="686"/>
      <c r="H23" s="6"/>
      <c r="I23" s="200"/>
    </row>
    <row r="24" spans="1:9" ht="12.75">
      <c r="A24" s="59" t="s">
        <v>104</v>
      </c>
      <c r="B24" s="6"/>
      <c r="C24" s="692"/>
      <c r="D24" s="6"/>
      <c r="E24" s="686"/>
      <c r="F24" s="6"/>
      <c r="G24" s="686"/>
      <c r="H24" s="6"/>
      <c r="I24" s="199"/>
    </row>
    <row r="25" spans="1:9" ht="12.75">
      <c r="A25" s="59" t="s">
        <v>105</v>
      </c>
      <c r="B25" s="6"/>
      <c r="C25" s="686"/>
      <c r="D25" s="6"/>
      <c r="E25" s="686"/>
      <c r="F25" s="6"/>
      <c r="G25" s="686"/>
      <c r="H25" s="6"/>
      <c r="I25" s="200"/>
    </row>
    <row r="26" spans="1:9" ht="13.5" thickBot="1">
      <c r="A26" s="60" t="s">
        <v>106</v>
      </c>
      <c r="B26" s="57"/>
      <c r="C26" s="694"/>
      <c r="D26" s="57"/>
      <c r="E26" s="57"/>
      <c r="F26" s="57"/>
      <c r="G26" s="57"/>
      <c r="H26" s="57"/>
      <c r="I26" s="201"/>
    </row>
    <row r="27" spans="1:9" ht="12.7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2.7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2.7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2.7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13"/>
    </row>
  </sheetData>
  <sheetProtection/>
  <mergeCells count="9">
    <mergeCell ref="A13:I13"/>
    <mergeCell ref="A20:I20"/>
    <mergeCell ref="A1:I1"/>
    <mergeCell ref="A4:A5"/>
    <mergeCell ref="B4:C4"/>
    <mergeCell ref="D4:E4"/>
    <mergeCell ref="F4:G4"/>
    <mergeCell ref="H4:I4"/>
    <mergeCell ref="A6:I6"/>
  </mergeCells>
  <printOptions horizontalCentered="1" verticalCentered="1"/>
  <pageMargins left="0.75" right="0.75" top="1" bottom="1" header="0.5" footer="0.5"/>
  <pageSetup horizontalDpi="300" verticalDpi="3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U20"/>
  <sheetViews>
    <sheetView zoomScaleSheetLayoutView="100" zoomScalePageLayoutView="0" workbookViewId="0" topLeftCell="A2">
      <selection activeCell="X33" sqref="X33"/>
    </sheetView>
  </sheetViews>
  <sheetFormatPr defaultColWidth="9.140625" defaultRowHeight="12.75"/>
  <cols>
    <col min="1" max="1" width="8.28125" style="0" customWidth="1"/>
    <col min="2" max="4" width="5.7109375" style="0" customWidth="1"/>
    <col min="5" max="5" width="7.140625" style="0" customWidth="1"/>
    <col min="6" max="7" width="6.7109375" style="0" customWidth="1"/>
    <col min="8" max="8" width="6.57421875" style="0" customWidth="1"/>
    <col min="9" max="9" width="6.7109375" style="0" customWidth="1"/>
    <col min="10" max="15" width="5.7109375" style="0" customWidth="1"/>
    <col min="16" max="16" width="9.421875" style="0" customWidth="1"/>
    <col min="17" max="17" width="8.28125" style="0" customWidth="1"/>
    <col min="18" max="18" width="0.5625" style="0" customWidth="1"/>
    <col min="19" max="19" width="10.28125" style="0" customWidth="1"/>
    <col min="20" max="20" width="13.57421875" style="0" customWidth="1"/>
  </cols>
  <sheetData>
    <row r="1" spans="1:20" ht="24" customHeight="1" hidden="1">
      <c r="A1" s="1557" t="s">
        <v>566</v>
      </c>
      <c r="B1" s="1557"/>
      <c r="C1" s="1557"/>
      <c r="D1" s="1557"/>
      <c r="E1" s="1557"/>
      <c r="F1" s="1557"/>
      <c r="G1" s="1557"/>
      <c r="H1" s="1557"/>
      <c r="I1" s="1557"/>
      <c r="J1" s="1557"/>
      <c r="K1" s="1557"/>
      <c r="L1" s="1557"/>
      <c r="M1" s="1557"/>
      <c r="N1" s="1557"/>
      <c r="O1" s="1557"/>
      <c r="P1" s="1557"/>
      <c r="Q1" s="1557"/>
      <c r="R1" s="100"/>
      <c r="S1" s="100"/>
      <c r="T1" s="100"/>
    </row>
    <row r="2" spans="1:18" ht="13.5" customHeight="1">
      <c r="A2" s="1862" t="s">
        <v>773</v>
      </c>
      <c r="B2" s="1862"/>
      <c r="C2" s="1862"/>
      <c r="D2" s="1862"/>
      <c r="E2" s="1862"/>
      <c r="F2" s="1862"/>
      <c r="G2" s="1862"/>
      <c r="H2" s="1862"/>
      <c r="I2" s="1862"/>
      <c r="J2" s="1862"/>
      <c r="K2" s="1862"/>
      <c r="L2" s="1862"/>
      <c r="M2" s="1862"/>
      <c r="N2" s="1862"/>
      <c r="O2" s="1862"/>
      <c r="P2" s="1862"/>
      <c r="Q2" s="1862"/>
      <c r="R2" s="1862"/>
    </row>
    <row r="3" spans="1:18" ht="12.75">
      <c r="A3" s="1862"/>
      <c r="B3" s="1862"/>
      <c r="C3" s="1862"/>
      <c r="D3" s="1862"/>
      <c r="E3" s="1862"/>
      <c r="F3" s="1862"/>
      <c r="G3" s="1862"/>
      <c r="H3" s="1862"/>
      <c r="I3" s="1862"/>
      <c r="J3" s="1862"/>
      <c r="K3" s="1862"/>
      <c r="L3" s="1862"/>
      <c r="M3" s="1862"/>
      <c r="N3" s="1862"/>
      <c r="O3" s="1862"/>
      <c r="P3" s="1862"/>
      <c r="Q3" s="1862"/>
      <c r="R3" s="1862"/>
    </row>
    <row r="4" spans="1:18" ht="13.5" thickBot="1">
      <c r="A4" s="1862"/>
      <c r="B4" s="1862"/>
      <c r="C4" s="1862"/>
      <c r="D4" s="1862"/>
      <c r="E4" s="1862"/>
      <c r="F4" s="1862"/>
      <c r="G4" s="1862"/>
      <c r="H4" s="1862"/>
      <c r="I4" s="1862"/>
      <c r="J4" s="1862"/>
      <c r="K4" s="1862"/>
      <c r="L4" s="1862"/>
      <c r="M4" s="1862"/>
      <c r="N4" s="1862"/>
      <c r="O4" s="1862"/>
      <c r="P4" s="1862"/>
      <c r="Q4" s="1862"/>
      <c r="R4" s="1862"/>
    </row>
    <row r="5" spans="1:21" ht="13.5" thickBot="1">
      <c r="A5" s="1860" t="s">
        <v>97</v>
      </c>
      <c r="B5" s="1857" t="s">
        <v>338</v>
      </c>
      <c r="C5" s="1858"/>
      <c r="D5" s="1858"/>
      <c r="E5" s="1859"/>
      <c r="F5" s="1857" t="s">
        <v>339</v>
      </c>
      <c r="G5" s="1858"/>
      <c r="H5" s="1858"/>
      <c r="I5" s="1859"/>
      <c r="J5" s="1857" t="s">
        <v>340</v>
      </c>
      <c r="K5" s="1858"/>
      <c r="L5" s="1858"/>
      <c r="M5" s="1859"/>
      <c r="N5" s="1857" t="s">
        <v>341</v>
      </c>
      <c r="O5" s="1858"/>
      <c r="P5" s="1858"/>
      <c r="Q5" s="1859"/>
      <c r="R5" s="291"/>
      <c r="S5" s="291"/>
      <c r="T5" s="291"/>
      <c r="U5" s="32"/>
    </row>
    <row r="6" spans="1:20" ht="69" customHeight="1" thickBot="1">
      <c r="A6" s="1861"/>
      <c r="B6" s="538" t="s">
        <v>342</v>
      </c>
      <c r="C6" s="539" t="s">
        <v>353</v>
      </c>
      <c r="D6" s="540" t="s">
        <v>609</v>
      </c>
      <c r="E6" s="541" t="s">
        <v>344</v>
      </c>
      <c r="F6" s="538" t="s">
        <v>342</v>
      </c>
      <c r="G6" s="539" t="s">
        <v>353</v>
      </c>
      <c r="H6" s="540" t="s">
        <v>609</v>
      </c>
      <c r="I6" s="541" t="s">
        <v>344</v>
      </c>
      <c r="J6" s="538" t="s">
        <v>342</v>
      </c>
      <c r="K6" s="540" t="s">
        <v>343</v>
      </c>
      <c r="L6" s="540" t="s">
        <v>609</v>
      </c>
      <c r="M6" s="541" t="s">
        <v>344</v>
      </c>
      <c r="N6" s="538" t="s">
        <v>342</v>
      </c>
      <c r="O6" s="540" t="s">
        <v>343</v>
      </c>
      <c r="P6" s="540" t="s">
        <v>609</v>
      </c>
      <c r="Q6" s="541" t="s">
        <v>344</v>
      </c>
      <c r="R6" s="45"/>
      <c r="S6" s="45"/>
      <c r="T6" s="45"/>
    </row>
    <row r="7" spans="1:18" ht="12.75">
      <c r="A7" s="176">
        <v>0</v>
      </c>
      <c r="B7" s="227"/>
      <c r="C7" s="25"/>
      <c r="D7" s="25"/>
      <c r="E7" s="230">
        <f aca="true" t="shared" si="0" ref="E7:E18">SUM(B7:D7)</f>
        <v>0</v>
      </c>
      <c r="F7" s="227"/>
      <c r="G7" s="25"/>
      <c r="H7" s="25"/>
      <c r="I7" s="234">
        <f aca="true" t="shared" si="1" ref="I7:I18">SUM(F7:H7)</f>
        <v>0</v>
      </c>
      <c r="J7" s="1112"/>
      <c r="K7" s="1113"/>
      <c r="L7" s="1113"/>
      <c r="M7" s="234"/>
      <c r="N7" s="178"/>
      <c r="O7" s="25"/>
      <c r="P7" s="25"/>
      <c r="Q7" s="234"/>
      <c r="R7" s="21"/>
    </row>
    <row r="8" spans="1:18" ht="12.75">
      <c r="A8" s="179">
        <v>1</v>
      </c>
      <c r="B8" s="177"/>
      <c r="C8" s="1"/>
      <c r="D8" s="1"/>
      <c r="E8" s="230">
        <f t="shared" si="0"/>
        <v>0</v>
      </c>
      <c r="F8" s="177"/>
      <c r="G8" s="1"/>
      <c r="H8" s="1"/>
      <c r="I8" s="234">
        <f t="shared" si="1"/>
        <v>0</v>
      </c>
      <c r="J8" s="1114"/>
      <c r="K8" s="1115"/>
      <c r="L8" s="1115"/>
      <c r="M8" s="230"/>
      <c r="N8" s="59"/>
      <c r="O8" s="1"/>
      <c r="P8" s="1"/>
      <c r="Q8" s="230"/>
      <c r="R8" s="21"/>
    </row>
    <row r="9" spans="1:18" ht="12.75">
      <c r="A9" s="179">
        <v>2</v>
      </c>
      <c r="B9" s="177"/>
      <c r="C9" s="1"/>
      <c r="D9" s="1"/>
      <c r="E9" s="230">
        <f t="shared" si="0"/>
        <v>0</v>
      </c>
      <c r="F9" s="177"/>
      <c r="G9" s="1"/>
      <c r="H9" s="1"/>
      <c r="I9" s="234">
        <f t="shared" si="1"/>
        <v>0</v>
      </c>
      <c r="J9" s="1114"/>
      <c r="K9" s="1115"/>
      <c r="L9" s="1115"/>
      <c r="M9" s="230"/>
      <c r="N9" s="59"/>
      <c r="O9" s="1"/>
      <c r="P9" s="1"/>
      <c r="Q9" s="230"/>
      <c r="R9" s="21"/>
    </row>
    <row r="10" spans="1:18" ht="12.75">
      <c r="A10" s="179">
        <v>3</v>
      </c>
      <c r="B10" s="177"/>
      <c r="C10" s="1"/>
      <c r="D10" s="1"/>
      <c r="E10" s="230">
        <f t="shared" si="0"/>
        <v>0</v>
      </c>
      <c r="F10" s="177"/>
      <c r="G10" s="1"/>
      <c r="H10" s="1"/>
      <c r="I10" s="234">
        <f t="shared" si="1"/>
        <v>0</v>
      </c>
      <c r="J10" s="1114"/>
      <c r="K10" s="1115"/>
      <c r="L10" s="1115"/>
      <c r="M10" s="230"/>
      <c r="N10" s="59"/>
      <c r="O10" s="1"/>
      <c r="P10" s="1"/>
      <c r="Q10" s="230"/>
      <c r="R10" s="21"/>
    </row>
    <row r="11" spans="1:18" ht="12.75">
      <c r="A11" s="179">
        <v>4</v>
      </c>
      <c r="B11" s="177"/>
      <c r="C11" s="1"/>
      <c r="D11" s="1"/>
      <c r="E11" s="230">
        <f t="shared" si="0"/>
        <v>0</v>
      </c>
      <c r="F11" s="177"/>
      <c r="G11" s="1"/>
      <c r="H11" s="1"/>
      <c r="I11" s="234">
        <f t="shared" si="1"/>
        <v>0</v>
      </c>
      <c r="J11" s="1114"/>
      <c r="K11" s="1115"/>
      <c r="L11" s="1115"/>
      <c r="M11" s="230"/>
      <c r="N11" s="59"/>
      <c r="O11" s="1"/>
      <c r="P11" s="1"/>
      <c r="Q11" s="230"/>
      <c r="R11" s="21"/>
    </row>
    <row r="12" spans="1:18" ht="12.75">
      <c r="A12" s="179">
        <v>5</v>
      </c>
      <c r="B12" s="177"/>
      <c r="C12" s="1"/>
      <c r="D12" s="1"/>
      <c r="E12" s="230">
        <f t="shared" si="0"/>
        <v>0</v>
      </c>
      <c r="F12" s="177"/>
      <c r="G12" s="1"/>
      <c r="H12" s="1"/>
      <c r="I12" s="234">
        <f t="shared" si="1"/>
        <v>0</v>
      </c>
      <c r="J12" s="1114"/>
      <c r="K12" s="1115"/>
      <c r="L12" s="1115"/>
      <c r="M12" s="230"/>
      <c r="N12" s="59"/>
      <c r="O12" s="1"/>
      <c r="P12" s="1"/>
      <c r="Q12" s="230"/>
      <c r="R12" s="21"/>
    </row>
    <row r="13" spans="1:18" ht="12.75">
      <c r="A13" s="179">
        <v>6</v>
      </c>
      <c r="B13" s="177"/>
      <c r="C13" s="1"/>
      <c r="D13" s="1"/>
      <c r="E13" s="230">
        <f t="shared" si="0"/>
        <v>0</v>
      </c>
      <c r="F13" s="177"/>
      <c r="G13" s="1"/>
      <c r="H13" s="1"/>
      <c r="I13" s="234">
        <f t="shared" si="1"/>
        <v>0</v>
      </c>
      <c r="J13" s="1114"/>
      <c r="K13" s="1115"/>
      <c r="L13" s="1115"/>
      <c r="M13" s="230"/>
      <c r="N13" s="59"/>
      <c r="O13" s="1"/>
      <c r="P13" s="1"/>
      <c r="Q13" s="230"/>
      <c r="R13" s="21"/>
    </row>
    <row r="14" spans="1:18" ht="12.75">
      <c r="A14" s="180" t="s">
        <v>610</v>
      </c>
      <c r="B14" s="177"/>
      <c r="C14" s="1"/>
      <c r="D14" s="1"/>
      <c r="E14" s="230">
        <f t="shared" si="0"/>
        <v>0</v>
      </c>
      <c r="F14" s="59"/>
      <c r="G14" s="1"/>
      <c r="H14" s="1"/>
      <c r="I14" s="234">
        <f t="shared" si="1"/>
        <v>0</v>
      </c>
      <c r="J14" s="1114"/>
      <c r="K14" s="1115"/>
      <c r="L14" s="1115"/>
      <c r="M14" s="230"/>
      <c r="N14" s="59"/>
      <c r="O14" s="1"/>
      <c r="P14" s="1"/>
      <c r="Q14" s="230"/>
      <c r="R14" s="21"/>
    </row>
    <row r="15" spans="1:18" ht="12.75">
      <c r="A15" s="180" t="s">
        <v>611</v>
      </c>
      <c r="B15" s="177"/>
      <c r="C15" s="1"/>
      <c r="D15" s="1"/>
      <c r="E15" s="230">
        <f t="shared" si="0"/>
        <v>0</v>
      </c>
      <c r="F15" s="177"/>
      <c r="G15" s="1"/>
      <c r="H15" s="1"/>
      <c r="I15" s="234">
        <f t="shared" si="1"/>
        <v>0</v>
      </c>
      <c r="J15" s="1114"/>
      <c r="K15" s="1115"/>
      <c r="L15" s="1115"/>
      <c r="M15" s="230"/>
      <c r="N15" s="59"/>
      <c r="O15" s="1"/>
      <c r="P15" s="1"/>
      <c r="Q15" s="230"/>
      <c r="R15" s="21"/>
    </row>
    <row r="16" spans="1:18" ht="12.75">
      <c r="A16" s="180" t="s">
        <v>612</v>
      </c>
      <c r="B16" s="177"/>
      <c r="C16" s="1"/>
      <c r="D16" s="1"/>
      <c r="E16" s="230">
        <f t="shared" si="0"/>
        <v>0</v>
      </c>
      <c r="F16" s="177"/>
      <c r="G16" s="1"/>
      <c r="H16" s="1"/>
      <c r="I16" s="234">
        <f t="shared" si="1"/>
        <v>0</v>
      </c>
      <c r="J16" s="1114"/>
      <c r="K16" s="1115"/>
      <c r="L16" s="1115"/>
      <c r="M16" s="230"/>
      <c r="N16" s="59"/>
      <c r="O16" s="1"/>
      <c r="P16" s="1"/>
      <c r="Q16" s="230"/>
      <c r="R16" s="21"/>
    </row>
    <row r="17" spans="1:18" ht="12.75">
      <c r="A17" s="180" t="s">
        <v>613</v>
      </c>
      <c r="B17" s="177"/>
      <c r="C17" s="1"/>
      <c r="D17" s="1"/>
      <c r="E17" s="230">
        <f t="shared" si="0"/>
        <v>0</v>
      </c>
      <c r="F17" s="177"/>
      <c r="G17" s="1"/>
      <c r="H17" s="1"/>
      <c r="I17" s="234">
        <f t="shared" si="1"/>
        <v>0</v>
      </c>
      <c r="J17" s="1114"/>
      <c r="K17" s="1115"/>
      <c r="L17" s="1115"/>
      <c r="M17" s="230"/>
      <c r="N17" s="59"/>
      <c r="O17" s="1"/>
      <c r="P17" s="1"/>
      <c r="Q17" s="230"/>
      <c r="R17" s="21"/>
    </row>
    <row r="18" spans="1:18" ht="13.5" thickBot="1">
      <c r="A18" s="181" t="s">
        <v>345</v>
      </c>
      <c r="B18" s="223"/>
      <c r="C18" s="5"/>
      <c r="D18" s="5"/>
      <c r="E18" s="230">
        <f t="shared" si="0"/>
        <v>0</v>
      </c>
      <c r="F18" s="223"/>
      <c r="G18" s="5"/>
      <c r="H18" s="5"/>
      <c r="I18" s="234">
        <f t="shared" si="1"/>
        <v>0</v>
      </c>
      <c r="J18" s="1116"/>
      <c r="K18" s="1117"/>
      <c r="L18" s="1117"/>
      <c r="M18" s="231"/>
      <c r="N18" s="439"/>
      <c r="O18" s="5"/>
      <c r="P18" s="5"/>
      <c r="Q18" s="231"/>
      <c r="R18" s="21"/>
    </row>
    <row r="19" spans="1:20" ht="13.5" thickBot="1">
      <c r="A19" s="182" t="s">
        <v>85</v>
      </c>
      <c r="B19" s="184">
        <f>SUM(B7:B18)</f>
        <v>0</v>
      </c>
      <c r="C19" s="184">
        <f>SUM(C7:C18)</f>
        <v>0</v>
      </c>
      <c r="D19" s="183">
        <f>SUM(D7:D18)</f>
        <v>0</v>
      </c>
      <c r="E19" s="182">
        <f>SUM(E7:E18)</f>
        <v>0</v>
      </c>
      <c r="F19" s="184">
        <f aca="true" t="shared" si="2" ref="F19:Q19">SUM(F7:F18)</f>
        <v>0</v>
      </c>
      <c r="G19" s="183">
        <f t="shared" si="2"/>
        <v>0</v>
      </c>
      <c r="H19" s="183">
        <f t="shared" si="2"/>
        <v>0</v>
      </c>
      <c r="I19" s="226">
        <v>0</v>
      </c>
      <c r="J19" s="184">
        <f t="shared" si="2"/>
        <v>0</v>
      </c>
      <c r="K19" s="184">
        <f t="shared" si="2"/>
        <v>0</v>
      </c>
      <c r="L19" s="225">
        <f t="shared" si="2"/>
        <v>0</v>
      </c>
      <c r="M19" s="182">
        <f t="shared" si="2"/>
        <v>0</v>
      </c>
      <c r="N19" s="184">
        <f t="shared" si="2"/>
        <v>0</v>
      </c>
      <c r="O19" s="183">
        <f t="shared" si="2"/>
        <v>0</v>
      </c>
      <c r="P19" s="183">
        <v>0</v>
      </c>
      <c r="Q19" s="226">
        <f t="shared" si="2"/>
        <v>0</v>
      </c>
      <c r="R19" s="80"/>
      <c r="S19" s="21"/>
      <c r="T19" s="21"/>
    </row>
    <row r="20" spans="1:20" ht="12.75">
      <c r="A20" s="185"/>
      <c r="B20" s="186"/>
      <c r="C20" s="186"/>
      <c r="D20" s="185"/>
      <c r="E20" s="185"/>
      <c r="F20" s="185"/>
      <c r="G20" s="185"/>
      <c r="H20" s="185"/>
      <c r="I20" s="185"/>
      <c r="J20" s="185"/>
      <c r="K20" s="185"/>
      <c r="L20" s="185"/>
      <c r="M20" s="222"/>
      <c r="N20" s="185"/>
      <c r="O20" s="185"/>
      <c r="P20" s="185"/>
      <c r="Q20" s="97"/>
      <c r="R20" s="32"/>
      <c r="S20" s="32"/>
      <c r="T20" s="32"/>
    </row>
  </sheetData>
  <sheetProtection/>
  <mergeCells count="7">
    <mergeCell ref="N5:Q5"/>
    <mergeCell ref="A1:Q1"/>
    <mergeCell ref="A5:A6"/>
    <mergeCell ref="B5:E5"/>
    <mergeCell ref="F5:I5"/>
    <mergeCell ref="J5:M5"/>
    <mergeCell ref="A2:R4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R28"/>
  <sheetViews>
    <sheetView zoomScalePageLayoutView="0" workbookViewId="0" topLeftCell="A1">
      <selection activeCell="W27" sqref="W27"/>
    </sheetView>
  </sheetViews>
  <sheetFormatPr defaultColWidth="9.140625" defaultRowHeight="12.75"/>
  <cols>
    <col min="1" max="1" width="11.8515625" style="0" customWidth="1"/>
    <col min="2" max="2" width="0.13671875" style="0" customWidth="1"/>
    <col min="3" max="3" width="5.140625" style="0" hidden="1" customWidth="1"/>
    <col min="4" max="4" width="5.28125" style="0" customWidth="1"/>
    <col min="5" max="5" width="4.7109375" style="0" customWidth="1"/>
    <col min="6" max="6" width="4.421875" style="0" customWidth="1"/>
    <col min="7" max="7" width="5.28125" style="0" customWidth="1"/>
    <col min="8" max="13" width="4.8515625" style="0" customWidth="1"/>
    <col min="14" max="14" width="4.421875" style="0" customWidth="1"/>
    <col min="15" max="15" width="3.421875" style="0" hidden="1" customWidth="1"/>
    <col min="16" max="16" width="4.7109375" style="0" hidden="1" customWidth="1"/>
    <col min="17" max="17" width="5.140625" style="0" customWidth="1"/>
    <col min="18" max="19" width="4.8515625" style="0" customWidth="1"/>
    <col min="20" max="20" width="4.7109375" style="0" customWidth="1"/>
    <col min="21" max="22" width="5.28125" style="0" customWidth="1"/>
    <col min="23" max="27" width="4.8515625" style="0" customWidth="1"/>
    <col min="28" max="29" width="4.28125" style="0" customWidth="1"/>
    <col min="30" max="30" width="4.421875" style="0" customWidth="1"/>
    <col min="31" max="31" width="4.28125" style="0" customWidth="1"/>
    <col min="32" max="32" width="4.421875" style="0" customWidth="1"/>
    <col min="33" max="33" width="4.8515625" style="0" customWidth="1"/>
    <col min="34" max="34" width="4.421875" style="0" customWidth="1"/>
    <col min="35" max="35" width="4.140625" style="0" customWidth="1"/>
    <col min="36" max="36" width="4.00390625" style="0" customWidth="1"/>
    <col min="37" max="37" width="3.8515625" style="0" customWidth="1"/>
    <col min="38" max="38" width="4.57421875" style="0" customWidth="1"/>
    <col min="39" max="40" width="4.00390625" style="0" customWidth="1"/>
    <col min="41" max="41" width="5.28125" style="0" bestFit="1" customWidth="1"/>
    <col min="42" max="42" width="3.8515625" style="0" customWidth="1"/>
    <col min="43" max="43" width="3.57421875" style="0" customWidth="1"/>
  </cols>
  <sheetData>
    <row r="1" spans="1:44" ht="15">
      <c r="A1" s="1793" t="s">
        <v>732</v>
      </c>
      <c r="B1" s="1793"/>
      <c r="C1" s="1793"/>
      <c r="D1" s="1793"/>
      <c r="E1" s="1793"/>
      <c r="F1" s="1793"/>
      <c r="G1" s="1793"/>
      <c r="H1" s="1793"/>
      <c r="I1" s="1793"/>
      <c r="J1" s="1793"/>
      <c r="K1" s="1793"/>
      <c r="L1" s="1793"/>
      <c r="M1" s="1793"/>
      <c r="N1" s="1793"/>
      <c r="O1" s="1793"/>
      <c r="P1" s="1793"/>
      <c r="Q1" s="1793"/>
      <c r="R1" s="1793"/>
      <c r="S1" s="1793"/>
      <c r="T1" s="1793"/>
      <c r="U1" s="1793"/>
      <c r="V1" s="1793"/>
      <c r="W1" s="1793"/>
      <c r="X1" s="1793"/>
      <c r="Y1" s="1793"/>
      <c r="Z1" s="1793"/>
      <c r="AA1" s="1793"/>
      <c r="AB1" s="13"/>
      <c r="AC1" s="13"/>
      <c r="AD1" s="13"/>
      <c r="AE1" s="13"/>
      <c r="AF1" s="13"/>
      <c r="AG1" s="13"/>
      <c r="AH1" s="13"/>
      <c r="AI1" s="13"/>
      <c r="AJ1" s="13"/>
      <c r="AK1" s="134"/>
      <c r="AL1" s="134"/>
      <c r="AM1" s="134"/>
      <c r="AN1" s="134"/>
      <c r="AO1" s="134"/>
      <c r="AP1" s="13"/>
      <c r="AQ1" s="13"/>
      <c r="AR1" s="13"/>
    </row>
    <row r="2" spans="1:44" ht="15.75" thickBot="1">
      <c r="A2" s="1793"/>
      <c r="B2" s="1793"/>
      <c r="C2" s="1793"/>
      <c r="D2" s="1793"/>
      <c r="E2" s="1793"/>
      <c r="F2" s="1793"/>
      <c r="G2" s="1793"/>
      <c r="H2" s="1793"/>
      <c r="I2" s="1793"/>
      <c r="J2" s="1793"/>
      <c r="K2" s="1793"/>
      <c r="L2" s="1793"/>
      <c r="M2" s="1793"/>
      <c r="N2" s="1793"/>
      <c r="O2" s="1793"/>
      <c r="P2" s="1793"/>
      <c r="Q2" s="1793"/>
      <c r="R2" s="1793"/>
      <c r="S2" s="1793"/>
      <c r="T2" s="1793"/>
      <c r="U2" s="1793"/>
      <c r="V2" s="1793"/>
      <c r="W2" s="1793"/>
      <c r="X2" s="1793"/>
      <c r="Y2" s="1793"/>
      <c r="Z2" s="1793"/>
      <c r="AA2" s="1793"/>
      <c r="AB2" s="13"/>
      <c r="AC2" s="13"/>
      <c r="AD2" s="13"/>
      <c r="AE2" s="13"/>
      <c r="AF2" s="13"/>
      <c r="AG2" s="13"/>
      <c r="AH2" s="13"/>
      <c r="AI2" s="13"/>
      <c r="AJ2" s="13"/>
      <c r="AK2" s="134"/>
      <c r="AL2" s="134"/>
      <c r="AM2" s="134"/>
      <c r="AN2" s="134"/>
      <c r="AO2" s="134"/>
      <c r="AP2" s="13"/>
      <c r="AQ2" s="13"/>
      <c r="AR2" s="13"/>
    </row>
    <row r="3" spans="1:36" ht="13.5" thickBot="1">
      <c r="A3" s="1863" t="s">
        <v>694</v>
      </c>
      <c r="B3" s="1594" t="s">
        <v>92</v>
      </c>
      <c r="C3" s="1595"/>
      <c r="D3" s="1595"/>
      <c r="E3" s="1595"/>
      <c r="F3" s="1595"/>
      <c r="G3" s="1595"/>
      <c r="H3" s="1595"/>
      <c r="I3" s="1595"/>
      <c r="J3" s="1595"/>
      <c r="K3" s="1595"/>
      <c r="L3" s="1865"/>
      <c r="M3" s="1865"/>
      <c r="N3" s="1596"/>
      <c r="O3" s="1594" t="s">
        <v>94</v>
      </c>
      <c r="P3" s="1595"/>
      <c r="Q3" s="1595"/>
      <c r="R3" s="1595"/>
      <c r="S3" s="1595"/>
      <c r="T3" s="1595"/>
      <c r="U3" s="1595"/>
      <c r="V3" s="1595"/>
      <c r="W3" s="1595"/>
      <c r="X3" s="1595"/>
      <c r="Y3" s="1865"/>
      <c r="Z3" s="1865"/>
      <c r="AA3" s="1596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29.25">
      <c r="A4" s="1864"/>
      <c r="B4" s="707">
        <v>2007</v>
      </c>
      <c r="C4" s="708">
        <v>2008</v>
      </c>
      <c r="D4" s="708">
        <v>2009</v>
      </c>
      <c r="E4" s="708">
        <v>2010</v>
      </c>
      <c r="F4" s="708">
        <v>2011</v>
      </c>
      <c r="G4" s="708">
        <v>2012</v>
      </c>
      <c r="H4" s="708">
        <v>2013</v>
      </c>
      <c r="I4" s="708">
        <v>2014</v>
      </c>
      <c r="J4" s="708">
        <v>2015</v>
      </c>
      <c r="K4" s="708">
        <v>2016</v>
      </c>
      <c r="L4" s="708">
        <v>2017</v>
      </c>
      <c r="M4" s="710">
        <v>2018</v>
      </c>
      <c r="N4" s="710">
        <v>2019</v>
      </c>
      <c r="O4" s="860">
        <v>2007</v>
      </c>
      <c r="P4" s="707">
        <v>2008</v>
      </c>
      <c r="Q4" s="708">
        <v>2009</v>
      </c>
      <c r="R4" s="708">
        <v>2010</v>
      </c>
      <c r="S4" s="708">
        <v>2011</v>
      </c>
      <c r="T4" s="708">
        <v>2012</v>
      </c>
      <c r="U4" s="708">
        <v>2013</v>
      </c>
      <c r="V4" s="708">
        <v>2014</v>
      </c>
      <c r="W4" s="708">
        <v>2015</v>
      </c>
      <c r="X4" s="708">
        <v>2016</v>
      </c>
      <c r="Y4" s="708">
        <v>2017</v>
      </c>
      <c r="Z4" s="710">
        <v>2018</v>
      </c>
      <c r="AA4" s="709">
        <v>2019</v>
      </c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2.75">
      <c r="A5" s="641" t="s">
        <v>71</v>
      </c>
      <c r="B5" s="250">
        <v>0.47</v>
      </c>
      <c r="C5" s="23">
        <v>0.32</v>
      </c>
      <c r="D5" s="23">
        <v>0.33</v>
      </c>
      <c r="E5" s="23">
        <v>0.25</v>
      </c>
      <c r="F5" s="23">
        <v>0.09</v>
      </c>
      <c r="G5" s="23">
        <v>0.05</v>
      </c>
      <c r="H5" s="23">
        <v>0.2</v>
      </c>
      <c r="I5" s="23">
        <v>0.02</v>
      </c>
      <c r="J5" s="23">
        <v>0.06</v>
      </c>
      <c r="K5" s="23">
        <v>0.05</v>
      </c>
      <c r="L5" s="23">
        <v>0.15</v>
      </c>
      <c r="M5" s="705">
        <v>0.14</v>
      </c>
      <c r="N5" s="705">
        <v>0.07</v>
      </c>
      <c r="O5" s="701" t="s">
        <v>114</v>
      </c>
      <c r="P5" s="250" t="s">
        <v>114</v>
      </c>
      <c r="Q5" s="23">
        <v>0.01</v>
      </c>
      <c r="R5" s="23" t="s">
        <v>72</v>
      </c>
      <c r="S5" s="23">
        <v>0.05</v>
      </c>
      <c r="T5" s="23">
        <v>0.02</v>
      </c>
      <c r="U5" s="23">
        <v>0.01</v>
      </c>
      <c r="V5" s="23"/>
      <c r="W5" s="23" t="s">
        <v>72</v>
      </c>
      <c r="X5" s="6"/>
      <c r="Y5" s="6">
        <v>0.37</v>
      </c>
      <c r="Z5" s="54">
        <v>0.14</v>
      </c>
      <c r="AA5" s="354">
        <v>0.23</v>
      </c>
      <c r="AB5" s="13"/>
      <c r="AC5" s="13"/>
      <c r="AD5" s="13"/>
      <c r="AE5" s="13"/>
      <c r="AF5" s="13"/>
      <c r="AG5" s="13"/>
      <c r="AH5" s="13"/>
      <c r="AI5" s="13"/>
      <c r="AJ5" s="13"/>
    </row>
    <row r="6" spans="1:36" ht="12.75">
      <c r="A6" s="641" t="s">
        <v>73</v>
      </c>
      <c r="B6" s="250">
        <v>3.52</v>
      </c>
      <c r="C6" s="23">
        <v>2.54</v>
      </c>
      <c r="D6" s="23">
        <v>3.32</v>
      </c>
      <c r="E6" s="23">
        <v>0.72</v>
      </c>
      <c r="F6" s="23">
        <v>0.6</v>
      </c>
      <c r="G6" s="23">
        <v>1.4</v>
      </c>
      <c r="H6" s="23">
        <v>1.23</v>
      </c>
      <c r="I6" s="23">
        <v>0.72</v>
      </c>
      <c r="J6" s="23">
        <v>0.5</v>
      </c>
      <c r="K6" s="23">
        <v>1.37</v>
      </c>
      <c r="L6" s="23">
        <v>1.63</v>
      </c>
      <c r="M6" s="705">
        <v>1.61</v>
      </c>
      <c r="N6" s="705">
        <v>1</v>
      </c>
      <c r="O6" s="701">
        <v>0.01</v>
      </c>
      <c r="P6" s="250">
        <v>0.01</v>
      </c>
      <c r="Q6" s="23">
        <v>29.8</v>
      </c>
      <c r="R6" s="23">
        <v>293.6</v>
      </c>
      <c r="S6" s="23">
        <v>2.1</v>
      </c>
      <c r="T6" s="23">
        <v>0.01</v>
      </c>
      <c r="U6" s="23">
        <v>0.19</v>
      </c>
      <c r="V6" s="23" t="s">
        <v>72</v>
      </c>
      <c r="W6" s="23">
        <v>0</v>
      </c>
      <c r="X6" s="23">
        <v>0.01</v>
      </c>
      <c r="Y6" s="23">
        <v>2.32</v>
      </c>
      <c r="Z6" s="705">
        <v>0.18</v>
      </c>
      <c r="AA6" s="355">
        <v>17.6</v>
      </c>
      <c r="AB6" s="13"/>
      <c r="AC6" s="13"/>
      <c r="AD6" s="13"/>
      <c r="AE6" s="13"/>
      <c r="AF6" s="13"/>
      <c r="AG6" s="13"/>
      <c r="AH6" s="13"/>
      <c r="AI6" s="13"/>
      <c r="AJ6" s="13"/>
    </row>
    <row r="7" spans="1:36" ht="12.75">
      <c r="A7" s="641" t="s">
        <v>74</v>
      </c>
      <c r="B7" s="250">
        <v>0.16</v>
      </c>
      <c r="C7" s="23">
        <v>0.23</v>
      </c>
      <c r="D7" s="23">
        <v>0.04</v>
      </c>
      <c r="E7" s="23">
        <v>0.13</v>
      </c>
      <c r="F7" s="23">
        <v>0.9</v>
      </c>
      <c r="G7" s="23">
        <v>0.37</v>
      </c>
      <c r="H7" s="23">
        <v>0.26</v>
      </c>
      <c r="I7" s="23">
        <v>0.4</v>
      </c>
      <c r="J7" s="23">
        <v>0.5</v>
      </c>
      <c r="K7" s="23">
        <v>0.36</v>
      </c>
      <c r="L7" s="23">
        <v>0.48</v>
      </c>
      <c r="M7" s="705">
        <v>0.47</v>
      </c>
      <c r="N7" s="705">
        <v>0.6</v>
      </c>
      <c r="O7" s="701">
        <v>1.64</v>
      </c>
      <c r="P7" s="250">
        <v>0.05</v>
      </c>
      <c r="Q7" s="23">
        <v>4.42</v>
      </c>
      <c r="R7" s="23">
        <v>0.89</v>
      </c>
      <c r="S7" s="23">
        <v>19.54</v>
      </c>
      <c r="T7" s="23">
        <v>34.24</v>
      </c>
      <c r="U7" s="23">
        <v>5.34</v>
      </c>
      <c r="V7" s="23">
        <v>0.3</v>
      </c>
      <c r="W7" s="23">
        <v>0.02</v>
      </c>
      <c r="X7" s="23">
        <v>12.3</v>
      </c>
      <c r="Y7" s="23">
        <v>46.1</v>
      </c>
      <c r="Z7" s="705">
        <v>32.8</v>
      </c>
      <c r="AA7" s="355">
        <v>20.1</v>
      </c>
      <c r="AB7" s="13"/>
      <c r="AC7" s="13"/>
      <c r="AD7" s="13"/>
      <c r="AE7" s="13"/>
      <c r="AF7" s="13"/>
      <c r="AG7" s="13"/>
      <c r="AH7" s="13"/>
      <c r="AI7" s="13"/>
      <c r="AJ7" s="13"/>
    </row>
    <row r="8" spans="1:36" ht="12.75">
      <c r="A8" s="641" t="s">
        <v>75</v>
      </c>
      <c r="B8" s="250">
        <v>0.8</v>
      </c>
      <c r="C8" s="23">
        <v>0.29</v>
      </c>
      <c r="D8" s="23">
        <v>0.52</v>
      </c>
      <c r="E8" s="23">
        <v>0.3</v>
      </c>
      <c r="F8" s="23">
        <v>8.53</v>
      </c>
      <c r="G8" s="23">
        <v>0.36</v>
      </c>
      <c r="H8" s="23"/>
      <c r="I8" s="23"/>
      <c r="J8" s="23" t="s">
        <v>72</v>
      </c>
      <c r="K8" s="23" t="s">
        <v>72</v>
      </c>
      <c r="L8" s="23">
        <v>0.85</v>
      </c>
      <c r="M8" s="705">
        <v>0.27</v>
      </c>
      <c r="N8" s="705">
        <v>1.2</v>
      </c>
      <c r="O8" s="701">
        <v>0.54</v>
      </c>
      <c r="P8" s="250">
        <v>2.71</v>
      </c>
      <c r="Q8" s="23">
        <v>0.58</v>
      </c>
      <c r="R8" s="23">
        <v>0.6</v>
      </c>
      <c r="S8" s="23">
        <v>1.2</v>
      </c>
      <c r="T8" s="23">
        <v>0.61</v>
      </c>
      <c r="U8" s="23"/>
      <c r="V8" s="23"/>
      <c r="W8" s="23">
        <v>0.3</v>
      </c>
      <c r="X8" s="23" t="s">
        <v>72</v>
      </c>
      <c r="Y8" s="23">
        <v>6.8</v>
      </c>
      <c r="Z8" s="705">
        <v>3.43</v>
      </c>
      <c r="AA8" s="355">
        <v>2.7</v>
      </c>
      <c r="AB8" s="13"/>
      <c r="AC8" s="13"/>
      <c r="AD8" s="13"/>
      <c r="AE8" s="13"/>
      <c r="AF8" s="13"/>
      <c r="AG8" s="13"/>
      <c r="AH8" s="13"/>
      <c r="AI8" s="13"/>
      <c r="AJ8" s="13"/>
    </row>
    <row r="9" spans="1:36" ht="12.75">
      <c r="A9" s="641" t="s">
        <v>76</v>
      </c>
      <c r="B9" s="250" t="s">
        <v>114</v>
      </c>
      <c r="C9" s="23" t="s">
        <v>114</v>
      </c>
      <c r="D9" s="23">
        <v>0</v>
      </c>
      <c r="E9" s="23" t="s">
        <v>72</v>
      </c>
      <c r="F9" s="23" t="s">
        <v>72</v>
      </c>
      <c r="G9" s="23" t="s">
        <v>72</v>
      </c>
      <c r="H9" s="23"/>
      <c r="I9" s="23"/>
      <c r="J9" s="23" t="s">
        <v>72</v>
      </c>
      <c r="K9" s="23">
        <v>0.08</v>
      </c>
      <c r="L9" s="23">
        <v>0.23</v>
      </c>
      <c r="M9" s="705" t="s">
        <v>72</v>
      </c>
      <c r="N9" s="705" t="s">
        <v>72</v>
      </c>
      <c r="O9" s="701">
        <v>0.06</v>
      </c>
      <c r="P9" s="250">
        <v>0.97</v>
      </c>
      <c r="Q9" s="23">
        <v>0</v>
      </c>
      <c r="R9" s="23">
        <v>8.03</v>
      </c>
      <c r="S9" s="23">
        <v>23.7</v>
      </c>
      <c r="T9" s="23" t="s">
        <v>72</v>
      </c>
      <c r="U9" s="23">
        <v>0.42</v>
      </c>
      <c r="V9" s="23">
        <v>0.41</v>
      </c>
      <c r="W9" s="23">
        <v>0.25</v>
      </c>
      <c r="X9" s="23">
        <v>0.12</v>
      </c>
      <c r="Y9" s="23">
        <v>0.8</v>
      </c>
      <c r="Z9" s="705">
        <v>4.49</v>
      </c>
      <c r="AA9" s="355">
        <v>4.04</v>
      </c>
      <c r="AB9" s="13"/>
      <c r="AC9" s="13"/>
      <c r="AD9" s="13"/>
      <c r="AE9" s="13"/>
      <c r="AF9" s="13"/>
      <c r="AG9" s="13"/>
      <c r="AH9" s="13"/>
      <c r="AI9" s="13"/>
      <c r="AJ9" s="13"/>
    </row>
    <row r="10" spans="1:36" ht="13.5" thickBot="1">
      <c r="A10" s="642" t="s">
        <v>77</v>
      </c>
      <c r="B10" s="253">
        <v>0.04</v>
      </c>
      <c r="C10" s="245">
        <v>0.08</v>
      </c>
      <c r="D10" s="245">
        <v>0.06</v>
      </c>
      <c r="E10" s="245">
        <v>0.01</v>
      </c>
      <c r="F10" s="245">
        <v>0.33</v>
      </c>
      <c r="G10" s="245">
        <v>0.68</v>
      </c>
      <c r="H10" s="245">
        <v>0.5</v>
      </c>
      <c r="I10" s="245">
        <v>3.92</v>
      </c>
      <c r="J10" s="245">
        <v>1.23</v>
      </c>
      <c r="K10" s="245">
        <v>2.08</v>
      </c>
      <c r="L10" s="57">
        <v>4.03</v>
      </c>
      <c r="M10" s="706">
        <v>4.99</v>
      </c>
      <c r="N10" s="706">
        <v>2.34</v>
      </c>
      <c r="O10" s="861">
        <v>2.68</v>
      </c>
      <c r="P10" s="253">
        <v>0.02</v>
      </c>
      <c r="Q10" s="245">
        <v>0.01</v>
      </c>
      <c r="R10" s="245">
        <v>0.26</v>
      </c>
      <c r="S10" s="245">
        <v>4.93</v>
      </c>
      <c r="T10" s="245">
        <v>0</v>
      </c>
      <c r="U10" s="245">
        <v>0</v>
      </c>
      <c r="V10" s="245">
        <v>0.51</v>
      </c>
      <c r="W10" s="245">
        <v>5.37</v>
      </c>
      <c r="X10" s="245">
        <v>0.15</v>
      </c>
      <c r="Y10" s="245">
        <v>9.8</v>
      </c>
      <c r="Z10" s="1242">
        <v>70.3</v>
      </c>
      <c r="AA10" s="542">
        <v>0.31</v>
      </c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44" ht="15.75" thickBo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135"/>
      <c r="AL11" s="135"/>
      <c r="AM11" s="135"/>
      <c r="AN11" s="135"/>
      <c r="AO11" s="135"/>
      <c r="AP11" s="20"/>
      <c r="AQ11" s="20"/>
      <c r="AR11" s="13"/>
    </row>
    <row r="12" spans="1:36" ht="13.5" thickBot="1">
      <c r="A12" s="1821" t="s">
        <v>694</v>
      </c>
      <c r="B12" s="1829" t="s">
        <v>93</v>
      </c>
      <c r="C12" s="1866"/>
      <c r="D12" s="1866"/>
      <c r="E12" s="1866"/>
      <c r="F12" s="1866"/>
      <c r="G12" s="1866"/>
      <c r="H12" s="1866"/>
      <c r="I12" s="1866"/>
      <c r="J12" s="1866"/>
      <c r="K12" s="1866"/>
      <c r="L12" s="1866"/>
      <c r="M12" s="1866"/>
      <c r="N12" s="1867"/>
      <c r="O12" s="1829" t="s">
        <v>95</v>
      </c>
      <c r="P12" s="1866"/>
      <c r="Q12" s="1866"/>
      <c r="R12" s="1866"/>
      <c r="S12" s="1866"/>
      <c r="T12" s="1866"/>
      <c r="U12" s="1866"/>
      <c r="V12" s="1866"/>
      <c r="W12" s="1866"/>
      <c r="X12" s="1866"/>
      <c r="Y12" s="1866"/>
      <c r="Z12" s="1866"/>
      <c r="AA12" s="1867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ht="29.25">
      <c r="A13" s="1864"/>
      <c r="B13" s="707">
        <v>2007</v>
      </c>
      <c r="C13" s="708">
        <v>2008</v>
      </c>
      <c r="D13" s="708">
        <v>2009</v>
      </c>
      <c r="E13" s="708">
        <v>2010</v>
      </c>
      <c r="F13" s="708">
        <v>2011</v>
      </c>
      <c r="G13" s="708">
        <v>2012</v>
      </c>
      <c r="H13" s="708">
        <v>2013</v>
      </c>
      <c r="I13" s="708">
        <v>2014</v>
      </c>
      <c r="J13" s="708">
        <v>2015</v>
      </c>
      <c r="K13" s="708">
        <v>2016</v>
      </c>
      <c r="L13" s="708">
        <v>2017</v>
      </c>
      <c r="M13" s="710">
        <v>2018</v>
      </c>
      <c r="N13" s="709">
        <v>2019</v>
      </c>
      <c r="O13" s="707">
        <v>2007</v>
      </c>
      <c r="P13" s="708">
        <v>2008</v>
      </c>
      <c r="Q13" s="708">
        <v>2009</v>
      </c>
      <c r="R13" s="708">
        <v>2010</v>
      </c>
      <c r="S13" s="708">
        <v>2011</v>
      </c>
      <c r="T13" s="708">
        <v>2012</v>
      </c>
      <c r="U13" s="708">
        <v>2013</v>
      </c>
      <c r="V13" s="708">
        <v>2014</v>
      </c>
      <c r="W13" s="708">
        <v>2015</v>
      </c>
      <c r="X13" s="708">
        <v>2016</v>
      </c>
      <c r="Y13" s="708">
        <v>2017</v>
      </c>
      <c r="Z13" s="710">
        <v>2018</v>
      </c>
      <c r="AA13" s="709">
        <v>2019</v>
      </c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12.75">
      <c r="A14" s="641" t="s">
        <v>71</v>
      </c>
      <c r="B14" s="250">
        <v>0.15</v>
      </c>
      <c r="C14" s="23">
        <v>0.13</v>
      </c>
      <c r="D14" s="23">
        <v>0.05</v>
      </c>
      <c r="E14" s="23" t="s">
        <v>72</v>
      </c>
      <c r="F14" s="23">
        <v>0.05</v>
      </c>
      <c r="G14" s="23">
        <v>0.04</v>
      </c>
      <c r="H14" s="23">
        <v>0.08</v>
      </c>
      <c r="I14" s="23">
        <v>0.2</v>
      </c>
      <c r="J14" s="23">
        <v>0.06</v>
      </c>
      <c r="K14" s="23">
        <v>0.01</v>
      </c>
      <c r="L14" s="23">
        <v>0.01</v>
      </c>
      <c r="M14" s="705">
        <v>0.01</v>
      </c>
      <c r="N14" s="355">
        <v>0.01</v>
      </c>
      <c r="O14" s="250" t="s">
        <v>114</v>
      </c>
      <c r="P14" s="23" t="s">
        <v>114</v>
      </c>
      <c r="Q14" s="23">
        <v>0</v>
      </c>
      <c r="R14" s="23" t="s">
        <v>72</v>
      </c>
      <c r="S14" s="23">
        <v>0.03</v>
      </c>
      <c r="T14" s="23">
        <v>0.07</v>
      </c>
      <c r="U14" s="23">
        <v>0</v>
      </c>
      <c r="V14" s="23" t="s">
        <v>72</v>
      </c>
      <c r="W14" s="23" t="s">
        <v>72</v>
      </c>
      <c r="X14" s="23" t="s">
        <v>72</v>
      </c>
      <c r="Y14" s="23" t="s">
        <v>72</v>
      </c>
      <c r="Z14" s="705" t="s">
        <v>72</v>
      </c>
      <c r="AA14" s="355" t="s">
        <v>72</v>
      </c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ht="12.75">
      <c r="A15" s="641" t="s">
        <v>73</v>
      </c>
      <c r="B15" s="250">
        <v>69.36</v>
      </c>
      <c r="C15" s="23">
        <v>73.51</v>
      </c>
      <c r="D15" s="23">
        <v>14.72</v>
      </c>
      <c r="E15" s="23">
        <v>4.23</v>
      </c>
      <c r="F15" s="23">
        <v>1.86</v>
      </c>
      <c r="G15" s="23">
        <v>0.79</v>
      </c>
      <c r="H15" s="23">
        <v>0.34</v>
      </c>
      <c r="I15" s="23">
        <v>0.43</v>
      </c>
      <c r="J15" s="23">
        <v>0.25</v>
      </c>
      <c r="K15" s="23">
        <v>0.26</v>
      </c>
      <c r="L15" s="23">
        <v>0.21</v>
      </c>
      <c r="M15" s="705">
        <v>0.38</v>
      </c>
      <c r="N15" s="355">
        <v>0.7</v>
      </c>
      <c r="O15" s="250">
        <v>1.15</v>
      </c>
      <c r="P15" s="23">
        <v>0.76</v>
      </c>
      <c r="Q15" s="23">
        <v>0.58</v>
      </c>
      <c r="R15" s="23">
        <v>0.52</v>
      </c>
      <c r="S15" s="23">
        <v>0.5</v>
      </c>
      <c r="T15" s="23">
        <v>0.24</v>
      </c>
      <c r="U15" s="23">
        <v>0.13</v>
      </c>
      <c r="V15" s="23">
        <v>0.09</v>
      </c>
      <c r="W15" s="23">
        <v>0.06</v>
      </c>
      <c r="X15" s="6">
        <v>0.02</v>
      </c>
      <c r="Y15" s="23" t="s">
        <v>72</v>
      </c>
      <c r="Z15" s="705">
        <v>0.01</v>
      </c>
      <c r="AA15" s="355" t="s">
        <v>72</v>
      </c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ht="12.75">
      <c r="A16" s="641" t="s">
        <v>74</v>
      </c>
      <c r="B16" s="250">
        <v>24.68</v>
      </c>
      <c r="C16" s="23">
        <v>10.77</v>
      </c>
      <c r="D16" s="23">
        <v>0.03</v>
      </c>
      <c r="E16" s="23">
        <v>1.33</v>
      </c>
      <c r="F16" s="23">
        <v>0.9</v>
      </c>
      <c r="G16" s="23">
        <v>0.74</v>
      </c>
      <c r="H16" s="23">
        <v>0.45</v>
      </c>
      <c r="I16" s="23">
        <v>0.5</v>
      </c>
      <c r="J16" s="23">
        <v>2.28</v>
      </c>
      <c r="K16" s="23">
        <v>3.25</v>
      </c>
      <c r="L16" s="23">
        <v>1.6</v>
      </c>
      <c r="M16" s="705">
        <v>0.61</v>
      </c>
      <c r="N16" s="355">
        <v>0.6</v>
      </c>
      <c r="O16" s="250">
        <v>13.8</v>
      </c>
      <c r="P16" s="23">
        <v>8.17</v>
      </c>
      <c r="Q16" s="23">
        <v>1.61</v>
      </c>
      <c r="R16" s="23">
        <v>1.62</v>
      </c>
      <c r="S16" s="23">
        <v>16.29</v>
      </c>
      <c r="T16" s="23">
        <v>95.66</v>
      </c>
      <c r="U16" s="23">
        <v>0.66</v>
      </c>
      <c r="V16" s="23">
        <v>0.14</v>
      </c>
      <c r="W16" s="23">
        <v>0.04</v>
      </c>
      <c r="X16" s="6">
        <v>0.06</v>
      </c>
      <c r="Y16" s="6">
        <v>0.04</v>
      </c>
      <c r="Z16" s="54">
        <v>0.05</v>
      </c>
      <c r="AA16" s="354">
        <v>0.05</v>
      </c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ht="12.75">
      <c r="A17" s="641" t="s">
        <v>75</v>
      </c>
      <c r="B17" s="250">
        <v>1.48</v>
      </c>
      <c r="C17" s="23">
        <v>1.5</v>
      </c>
      <c r="D17" s="23">
        <v>1.28</v>
      </c>
      <c r="E17" s="23">
        <v>0.87</v>
      </c>
      <c r="F17" s="23">
        <v>0.5</v>
      </c>
      <c r="G17" s="23">
        <v>0.52</v>
      </c>
      <c r="H17" s="23" t="s">
        <v>72</v>
      </c>
      <c r="I17" s="23" t="s">
        <v>72</v>
      </c>
      <c r="J17" s="23" t="s">
        <v>72</v>
      </c>
      <c r="K17" s="23" t="s">
        <v>72</v>
      </c>
      <c r="L17" s="23">
        <v>0.85</v>
      </c>
      <c r="M17" s="705">
        <v>0.07</v>
      </c>
      <c r="N17" s="355">
        <v>0.9</v>
      </c>
      <c r="O17" s="250">
        <v>0.72</v>
      </c>
      <c r="P17" s="23">
        <v>8.13</v>
      </c>
      <c r="Q17" s="23">
        <v>0.17</v>
      </c>
      <c r="R17" s="23">
        <v>0.07</v>
      </c>
      <c r="S17" s="23">
        <v>0.13</v>
      </c>
      <c r="T17" s="23">
        <v>0.13</v>
      </c>
      <c r="U17" s="23" t="s">
        <v>72</v>
      </c>
      <c r="V17" s="23" t="s">
        <v>72</v>
      </c>
      <c r="W17" s="23">
        <v>0.03</v>
      </c>
      <c r="X17" s="23" t="s">
        <v>72</v>
      </c>
      <c r="Y17" s="23">
        <v>0.05</v>
      </c>
      <c r="Z17" s="705">
        <v>0.003</v>
      </c>
      <c r="AA17" s="355">
        <v>0.03</v>
      </c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ht="12.75">
      <c r="A18" s="641" t="s">
        <v>76</v>
      </c>
      <c r="B18" s="250">
        <v>0.01</v>
      </c>
      <c r="C18" s="23" t="s">
        <v>114</v>
      </c>
      <c r="D18" s="23">
        <v>2.47</v>
      </c>
      <c r="E18" s="23" t="s">
        <v>72</v>
      </c>
      <c r="F18" s="23" t="s">
        <v>72</v>
      </c>
      <c r="G18" s="23" t="s">
        <v>72</v>
      </c>
      <c r="H18" s="23" t="s">
        <v>72</v>
      </c>
      <c r="I18" s="23" t="s">
        <v>72</v>
      </c>
      <c r="J18" s="23" t="s">
        <v>72</v>
      </c>
      <c r="K18" s="23" t="s">
        <v>72</v>
      </c>
      <c r="L18" s="23"/>
      <c r="M18" s="705" t="s">
        <v>72</v>
      </c>
      <c r="N18" s="705" t="s">
        <v>72</v>
      </c>
      <c r="O18" s="250" t="s">
        <v>114</v>
      </c>
      <c r="P18" s="23" t="s">
        <v>114</v>
      </c>
      <c r="Q18" s="23">
        <v>0</v>
      </c>
      <c r="R18" s="23" t="s">
        <v>72</v>
      </c>
      <c r="S18" s="23" t="s">
        <v>72</v>
      </c>
      <c r="T18" s="23" t="s">
        <v>72</v>
      </c>
      <c r="U18" s="23" t="s">
        <v>72</v>
      </c>
      <c r="V18" s="23" t="s">
        <v>72</v>
      </c>
      <c r="W18" s="23">
        <v>0.003</v>
      </c>
      <c r="X18" s="23" t="s">
        <v>72</v>
      </c>
      <c r="Y18" s="23" t="s">
        <v>72</v>
      </c>
      <c r="Z18" s="705" t="s">
        <v>72</v>
      </c>
      <c r="AA18" s="355" t="s">
        <v>72</v>
      </c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ht="13.5" thickBot="1">
      <c r="A19" s="642" t="s">
        <v>77</v>
      </c>
      <c r="B19" s="253">
        <v>1.06</v>
      </c>
      <c r="C19" s="245">
        <v>3.69</v>
      </c>
      <c r="D19" s="245">
        <v>3.35</v>
      </c>
      <c r="E19" s="245">
        <v>0.53</v>
      </c>
      <c r="F19" s="245">
        <v>0.84</v>
      </c>
      <c r="G19" s="245">
        <v>7.87</v>
      </c>
      <c r="H19" s="245">
        <v>0.86</v>
      </c>
      <c r="I19" s="245">
        <v>0.87</v>
      </c>
      <c r="J19" s="245">
        <v>0.57</v>
      </c>
      <c r="K19" s="245">
        <v>0.56</v>
      </c>
      <c r="L19" s="57">
        <v>0.52</v>
      </c>
      <c r="M19" s="706">
        <v>0.18</v>
      </c>
      <c r="N19" s="201">
        <v>0.34</v>
      </c>
      <c r="O19" s="253">
        <v>0.54</v>
      </c>
      <c r="P19" s="245">
        <v>0.3</v>
      </c>
      <c r="Q19" s="245">
        <v>0.36</v>
      </c>
      <c r="R19" s="245">
        <v>0.18</v>
      </c>
      <c r="S19" s="245">
        <v>0.18</v>
      </c>
      <c r="T19" s="245">
        <v>0.18</v>
      </c>
      <c r="U19" s="245">
        <v>0.14</v>
      </c>
      <c r="V19" s="245">
        <v>0.02</v>
      </c>
      <c r="W19" s="245">
        <v>0.14</v>
      </c>
      <c r="X19" s="57">
        <v>0.07</v>
      </c>
      <c r="Y19" s="57">
        <v>0.07</v>
      </c>
      <c r="Z19" s="706">
        <v>0.07</v>
      </c>
      <c r="AA19" s="201">
        <v>0.02</v>
      </c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44" ht="12.75" customHeight="1">
      <c r="A21" s="1817" t="s">
        <v>820</v>
      </c>
      <c r="B21" s="1817"/>
      <c r="C21" s="1817"/>
      <c r="D21" s="1817"/>
      <c r="E21" s="1817"/>
      <c r="F21" s="1817"/>
      <c r="G21" s="1817"/>
      <c r="H21" s="1817"/>
      <c r="I21" s="1817"/>
      <c r="J21" s="1817"/>
      <c r="K21" s="1817"/>
      <c r="L21" s="1817"/>
      <c r="M21" s="1817"/>
      <c r="N21" s="1817"/>
      <c r="O21" s="1817"/>
      <c r="P21" s="1817"/>
      <c r="Q21" s="1817"/>
      <c r="R21" s="1817"/>
      <c r="S21" s="1817"/>
      <c r="T21" s="1817"/>
      <c r="U21" s="1817"/>
      <c r="V21" s="1817"/>
      <c r="W21" s="1817"/>
      <c r="X21" s="1817"/>
      <c r="Y21" s="1817"/>
      <c r="Z21" s="1817"/>
      <c r="AA21" s="1817"/>
      <c r="AB21" s="1817"/>
      <c r="AC21" s="1817"/>
      <c r="AD21" s="1817"/>
      <c r="AE21" s="1817"/>
      <c r="AF21" s="1817"/>
      <c r="AG21" s="1817"/>
      <c r="AH21" s="1817"/>
      <c r="AI21" s="1817"/>
      <c r="AJ21" s="1817"/>
      <c r="AK21" s="158"/>
      <c r="AL21" s="158"/>
      <c r="AM21" s="158"/>
      <c r="AN21" s="48"/>
      <c r="AO21" s="48"/>
      <c r="AP21" s="48"/>
      <c r="AQ21" s="48"/>
      <c r="AR21" s="13"/>
    </row>
    <row r="22" spans="1:44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8" ht="12.75">
      <c r="P28" s="13"/>
    </row>
  </sheetData>
  <sheetProtection/>
  <mergeCells count="8">
    <mergeCell ref="A21:AJ21"/>
    <mergeCell ref="A3:A4"/>
    <mergeCell ref="A12:A13"/>
    <mergeCell ref="A1:AA2"/>
    <mergeCell ref="B3:N3"/>
    <mergeCell ref="B12:N12"/>
    <mergeCell ref="O3:AA3"/>
    <mergeCell ref="O12:AA12"/>
  </mergeCells>
  <printOptions horizontalCentered="1" verticalCentered="1"/>
  <pageMargins left="0.75" right="0.75" top="1" bottom="1" header="0.5" footer="0.5"/>
  <pageSetup horizontalDpi="600" verticalDpi="600" orientation="landscape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.140625" style="0" customWidth="1"/>
    <col min="2" max="2" width="17.421875" style="0" customWidth="1"/>
    <col min="3" max="3" width="8.8515625" style="0" customWidth="1"/>
    <col min="4" max="4" width="10.57421875" style="0" customWidth="1"/>
    <col min="5" max="5" width="6.28125" style="0" customWidth="1"/>
    <col min="6" max="6" width="11.28125" style="0" customWidth="1"/>
    <col min="7" max="7" width="9.28125" style="0" customWidth="1"/>
    <col min="8" max="8" width="10.140625" style="0" customWidth="1"/>
    <col min="9" max="9" width="12.140625" style="0" customWidth="1"/>
    <col min="10" max="10" width="11.00390625" style="0" customWidth="1"/>
    <col min="11" max="11" width="8.7109375" style="0" customWidth="1"/>
    <col min="12" max="12" width="0.13671875" style="0" customWidth="1"/>
  </cols>
  <sheetData>
    <row r="1" spans="1:12" ht="12.75" customHeight="1">
      <c r="A1" s="1868" t="s">
        <v>774</v>
      </c>
      <c r="B1" s="1868"/>
      <c r="C1" s="1868"/>
      <c r="D1" s="1868"/>
      <c r="E1" s="1868"/>
      <c r="F1" s="1868"/>
      <c r="G1" s="1868"/>
      <c r="H1" s="1868"/>
      <c r="I1" s="1868"/>
      <c r="J1" s="1868"/>
      <c r="K1" s="1868"/>
      <c r="L1" s="1868"/>
    </row>
    <row r="2" spans="1:12" ht="13.5" thickBot="1">
      <c r="A2" s="1868"/>
      <c r="B2" s="1868"/>
      <c r="C2" s="1868"/>
      <c r="D2" s="1868"/>
      <c r="E2" s="1868"/>
      <c r="F2" s="1868"/>
      <c r="G2" s="1868"/>
      <c r="H2" s="1868"/>
      <c r="I2" s="1868"/>
      <c r="J2" s="1868"/>
      <c r="K2" s="1868"/>
      <c r="L2" s="1868"/>
    </row>
    <row r="3" spans="1:11" ht="15" customHeight="1" thickBot="1">
      <c r="A3" s="1594" t="s">
        <v>597</v>
      </c>
      <c r="B3" s="1877" t="s">
        <v>15</v>
      </c>
      <c r="C3" s="1869" t="s">
        <v>633</v>
      </c>
      <c r="D3" s="1870"/>
      <c r="E3" s="1870"/>
      <c r="F3" s="1870"/>
      <c r="G3" s="1871"/>
      <c r="H3" s="1872" t="s">
        <v>634</v>
      </c>
      <c r="I3" s="1873"/>
      <c r="J3" s="1874"/>
      <c r="K3" s="1875" t="s">
        <v>635</v>
      </c>
    </row>
    <row r="4" spans="1:11" ht="73.5" customHeight="1">
      <c r="A4" s="1879"/>
      <c r="B4" s="1878"/>
      <c r="C4" s="643" t="s">
        <v>636</v>
      </c>
      <c r="D4" s="644" t="s">
        <v>637</v>
      </c>
      <c r="E4" s="644" t="s">
        <v>638</v>
      </c>
      <c r="F4" s="644" t="s">
        <v>639</v>
      </c>
      <c r="G4" s="781" t="s">
        <v>640</v>
      </c>
      <c r="H4" s="783" t="s">
        <v>641</v>
      </c>
      <c r="I4" s="784" t="s">
        <v>703</v>
      </c>
      <c r="J4" s="785" t="s">
        <v>642</v>
      </c>
      <c r="K4" s="1876"/>
    </row>
    <row r="5" spans="1:11" ht="12.75">
      <c r="A5" s="59">
        <v>1</v>
      </c>
      <c r="B5" s="61" t="s">
        <v>19</v>
      </c>
      <c r="C5" s="390">
        <v>14</v>
      </c>
      <c r="D5" s="161">
        <v>0</v>
      </c>
      <c r="E5" s="161">
        <v>1</v>
      </c>
      <c r="F5" s="161">
        <v>0</v>
      </c>
      <c r="G5" s="738">
        <v>0</v>
      </c>
      <c r="H5" s="390">
        <v>1</v>
      </c>
      <c r="I5" s="161">
        <v>36</v>
      </c>
      <c r="J5" s="354">
        <v>0</v>
      </c>
      <c r="K5" s="357">
        <f aca="true" t="shared" si="0" ref="K5:K33">SUM(C5:J5)</f>
        <v>52</v>
      </c>
    </row>
    <row r="6" spans="1:11" ht="15" customHeight="1">
      <c r="A6" s="59">
        <v>2</v>
      </c>
      <c r="B6" s="61" t="s">
        <v>20</v>
      </c>
      <c r="C6" s="56">
        <v>1</v>
      </c>
      <c r="D6" s="6">
        <v>0</v>
      </c>
      <c r="E6" s="6">
        <v>0</v>
      </c>
      <c r="F6" s="6">
        <v>0</v>
      </c>
      <c r="G6" s="54">
        <v>2</v>
      </c>
      <c r="H6" s="56">
        <v>0</v>
      </c>
      <c r="I6" s="6">
        <v>1</v>
      </c>
      <c r="J6" s="354">
        <v>0</v>
      </c>
      <c r="K6" s="357">
        <f t="shared" si="0"/>
        <v>4</v>
      </c>
    </row>
    <row r="7" spans="1:11" ht="13.5" customHeight="1">
      <c r="A7" s="59">
        <v>3</v>
      </c>
      <c r="B7" s="61" t="s">
        <v>21</v>
      </c>
      <c r="C7" s="56">
        <v>3</v>
      </c>
      <c r="D7" s="6">
        <v>0</v>
      </c>
      <c r="E7" s="6">
        <v>0</v>
      </c>
      <c r="F7" s="6">
        <v>0</v>
      </c>
      <c r="G7" s="54">
        <v>0</v>
      </c>
      <c r="H7" s="56">
        <v>1</v>
      </c>
      <c r="I7" s="6">
        <v>0</v>
      </c>
      <c r="J7" s="354">
        <v>0</v>
      </c>
      <c r="K7" s="357">
        <f t="shared" si="0"/>
        <v>4</v>
      </c>
    </row>
    <row r="8" spans="1:11" ht="14.25" customHeight="1">
      <c r="A8" s="59">
        <v>4</v>
      </c>
      <c r="B8" s="61" t="s">
        <v>23</v>
      </c>
      <c r="C8" s="56">
        <v>0</v>
      </c>
      <c r="D8" s="6">
        <v>0</v>
      </c>
      <c r="E8" s="6">
        <v>0</v>
      </c>
      <c r="F8" s="6">
        <v>0</v>
      </c>
      <c r="G8" s="54">
        <v>0</v>
      </c>
      <c r="H8" s="56">
        <v>0</v>
      </c>
      <c r="I8" s="6">
        <v>0</v>
      </c>
      <c r="J8" s="354">
        <v>0</v>
      </c>
      <c r="K8" s="357">
        <f t="shared" si="0"/>
        <v>0</v>
      </c>
    </row>
    <row r="9" spans="1:11" ht="15.75" customHeight="1">
      <c r="A9" s="59">
        <v>5</v>
      </c>
      <c r="B9" s="61" t="s">
        <v>22</v>
      </c>
      <c r="C9" s="56">
        <v>0</v>
      </c>
      <c r="D9" s="6">
        <v>0</v>
      </c>
      <c r="E9" s="6">
        <v>0</v>
      </c>
      <c r="F9" s="6">
        <v>0</v>
      </c>
      <c r="G9" s="54">
        <v>0</v>
      </c>
      <c r="H9" s="56">
        <v>0</v>
      </c>
      <c r="I9" s="6">
        <v>1</v>
      </c>
      <c r="J9" s="354">
        <v>0</v>
      </c>
      <c r="K9" s="357">
        <f t="shared" si="0"/>
        <v>1</v>
      </c>
    </row>
    <row r="10" spans="1:11" ht="13.5" customHeight="1">
      <c r="A10" s="59">
        <v>6</v>
      </c>
      <c r="B10" s="61" t="s">
        <v>24</v>
      </c>
      <c r="C10" s="56">
        <v>0</v>
      </c>
      <c r="D10" s="6">
        <v>0</v>
      </c>
      <c r="E10" s="6">
        <v>0</v>
      </c>
      <c r="F10" s="6">
        <v>0</v>
      </c>
      <c r="G10" s="54">
        <v>6</v>
      </c>
      <c r="H10" s="56">
        <v>0</v>
      </c>
      <c r="I10" s="6">
        <v>5</v>
      </c>
      <c r="J10" s="354">
        <v>0</v>
      </c>
      <c r="K10" s="357">
        <f t="shared" si="0"/>
        <v>11</v>
      </c>
    </row>
    <row r="11" spans="1:11" ht="15" customHeight="1">
      <c r="A11" s="59">
        <v>7</v>
      </c>
      <c r="B11" s="61" t="s">
        <v>25</v>
      </c>
      <c r="C11" s="56">
        <v>1</v>
      </c>
      <c r="D11" s="6">
        <v>0</v>
      </c>
      <c r="E11" s="6">
        <v>0</v>
      </c>
      <c r="F11" s="6">
        <v>0</v>
      </c>
      <c r="G11" s="54">
        <v>0</v>
      </c>
      <c r="H11" s="56">
        <v>0</v>
      </c>
      <c r="I11" s="6">
        <v>1</v>
      </c>
      <c r="J11" s="354">
        <v>0</v>
      </c>
      <c r="K11" s="357">
        <f t="shared" si="0"/>
        <v>2</v>
      </c>
    </row>
    <row r="12" spans="1:11" ht="13.5" customHeight="1">
      <c r="A12" s="59">
        <v>8</v>
      </c>
      <c r="B12" s="61" t="s">
        <v>27</v>
      </c>
      <c r="C12" s="56">
        <v>2</v>
      </c>
      <c r="D12" s="6">
        <v>0</v>
      </c>
      <c r="E12" s="6">
        <v>0</v>
      </c>
      <c r="F12" s="6">
        <v>0</v>
      </c>
      <c r="G12" s="54">
        <v>0</v>
      </c>
      <c r="H12" s="56">
        <v>0</v>
      </c>
      <c r="I12" s="6">
        <v>8</v>
      </c>
      <c r="J12" s="354">
        <v>0</v>
      </c>
      <c r="K12" s="357">
        <f t="shared" si="0"/>
        <v>10</v>
      </c>
    </row>
    <row r="13" spans="1:11" ht="12.75">
      <c r="A13" s="59">
        <v>9</v>
      </c>
      <c r="B13" s="61" t="s">
        <v>26</v>
      </c>
      <c r="C13" s="361">
        <v>0</v>
      </c>
      <c r="D13" s="76">
        <v>0</v>
      </c>
      <c r="E13" s="76">
        <v>0</v>
      </c>
      <c r="F13" s="76">
        <v>0</v>
      </c>
      <c r="G13" s="843">
        <v>1</v>
      </c>
      <c r="H13" s="1327">
        <v>0</v>
      </c>
      <c r="I13" s="6">
        <v>0</v>
      </c>
      <c r="J13" s="505">
        <v>0</v>
      </c>
      <c r="K13" s="357">
        <f t="shared" si="0"/>
        <v>1</v>
      </c>
    </row>
    <row r="14" spans="1:11" ht="12.75" customHeight="1">
      <c r="A14" s="59">
        <v>10</v>
      </c>
      <c r="B14" s="61" t="s">
        <v>28</v>
      </c>
      <c r="C14" s="1306">
        <v>2</v>
      </c>
      <c r="D14" s="6">
        <v>0</v>
      </c>
      <c r="E14" s="6">
        <v>1</v>
      </c>
      <c r="F14" s="6">
        <v>0</v>
      </c>
      <c r="G14" s="54">
        <v>0</v>
      </c>
      <c r="H14" s="56">
        <v>0</v>
      </c>
      <c r="I14" s="6">
        <v>3</v>
      </c>
      <c r="J14" s="354">
        <v>0</v>
      </c>
      <c r="K14" s="357">
        <f t="shared" si="0"/>
        <v>6</v>
      </c>
    </row>
    <row r="15" spans="1:11" ht="13.5" customHeight="1">
      <c r="A15" s="59">
        <v>11</v>
      </c>
      <c r="B15" s="61" t="s">
        <v>29</v>
      </c>
      <c r="C15" s="250">
        <v>0</v>
      </c>
      <c r="D15" s="23">
        <v>0</v>
      </c>
      <c r="E15" s="23">
        <v>0</v>
      </c>
      <c r="F15" s="6">
        <v>0</v>
      </c>
      <c r="G15" s="705">
        <v>0</v>
      </c>
      <c r="H15" s="250">
        <v>0</v>
      </c>
      <c r="I15" s="23">
        <v>1</v>
      </c>
      <c r="J15" s="354">
        <v>0</v>
      </c>
      <c r="K15" s="357">
        <f t="shared" si="0"/>
        <v>1</v>
      </c>
    </row>
    <row r="16" spans="1:11" ht="15.75" customHeight="1">
      <c r="A16" s="59">
        <v>12</v>
      </c>
      <c r="B16" s="61" t="s">
        <v>545</v>
      </c>
      <c r="C16" s="250">
        <v>1</v>
      </c>
      <c r="D16" s="23">
        <v>0</v>
      </c>
      <c r="E16" s="23">
        <v>0</v>
      </c>
      <c r="F16" s="6">
        <v>0</v>
      </c>
      <c r="G16" s="705">
        <v>0</v>
      </c>
      <c r="H16" s="250">
        <v>0</v>
      </c>
      <c r="I16" s="23">
        <v>8</v>
      </c>
      <c r="J16" s="354">
        <v>0</v>
      </c>
      <c r="K16" s="357">
        <f t="shared" si="0"/>
        <v>9</v>
      </c>
    </row>
    <row r="17" spans="1:11" ht="14.25" customHeight="1">
      <c r="A17" s="59">
        <v>13</v>
      </c>
      <c r="B17" s="61" t="s">
        <v>727</v>
      </c>
      <c r="C17" s="56">
        <v>4</v>
      </c>
      <c r="D17" s="23">
        <v>0</v>
      </c>
      <c r="E17" s="6">
        <v>0</v>
      </c>
      <c r="F17" s="6">
        <v>0</v>
      </c>
      <c r="G17" s="54">
        <v>0</v>
      </c>
      <c r="H17" s="250">
        <v>0</v>
      </c>
      <c r="I17" s="23">
        <v>0</v>
      </c>
      <c r="J17" s="354">
        <v>0</v>
      </c>
      <c r="K17" s="357">
        <f t="shared" si="0"/>
        <v>4</v>
      </c>
    </row>
    <row r="18" spans="1:11" ht="12.75">
      <c r="A18" s="59">
        <v>14</v>
      </c>
      <c r="B18" s="61" t="s">
        <v>31</v>
      </c>
      <c r="C18" s="250">
        <v>0</v>
      </c>
      <c r="D18" s="23">
        <v>0</v>
      </c>
      <c r="E18" s="23">
        <v>0</v>
      </c>
      <c r="F18" s="6">
        <v>0</v>
      </c>
      <c r="G18" s="705">
        <v>0</v>
      </c>
      <c r="H18" s="250">
        <v>0</v>
      </c>
      <c r="I18" s="23">
        <v>6</v>
      </c>
      <c r="J18" s="354">
        <v>0</v>
      </c>
      <c r="K18" s="357">
        <f t="shared" si="0"/>
        <v>6</v>
      </c>
    </row>
    <row r="19" spans="1:11" ht="12.75">
      <c r="A19" s="59">
        <v>15</v>
      </c>
      <c r="B19" s="61" t="s">
        <v>32</v>
      </c>
      <c r="C19" s="250">
        <v>2</v>
      </c>
      <c r="D19" s="23">
        <v>0</v>
      </c>
      <c r="E19" s="23">
        <v>0</v>
      </c>
      <c r="F19" s="23">
        <v>0</v>
      </c>
      <c r="G19" s="705">
        <v>0</v>
      </c>
      <c r="H19" s="250">
        <v>0</v>
      </c>
      <c r="I19" s="23">
        <v>5</v>
      </c>
      <c r="J19" s="354">
        <v>0</v>
      </c>
      <c r="K19" s="357">
        <f t="shared" si="0"/>
        <v>7</v>
      </c>
    </row>
    <row r="20" spans="1:11" ht="12.75">
      <c r="A20" s="59">
        <v>16</v>
      </c>
      <c r="B20" s="61" t="s">
        <v>33</v>
      </c>
      <c r="C20" s="250">
        <v>0</v>
      </c>
      <c r="D20" s="23">
        <v>0</v>
      </c>
      <c r="E20" s="23">
        <v>0</v>
      </c>
      <c r="F20" s="23">
        <v>0</v>
      </c>
      <c r="G20" s="705">
        <v>0</v>
      </c>
      <c r="H20" s="250">
        <v>0</v>
      </c>
      <c r="I20" s="23">
        <v>0</v>
      </c>
      <c r="J20" s="354">
        <v>0</v>
      </c>
      <c r="K20" s="357">
        <f t="shared" si="0"/>
        <v>0</v>
      </c>
    </row>
    <row r="21" spans="1:11" ht="12.75">
      <c r="A21" s="59">
        <v>17</v>
      </c>
      <c r="B21" s="61" t="s">
        <v>34</v>
      </c>
      <c r="C21" s="250">
        <v>1</v>
      </c>
      <c r="D21" s="23">
        <v>0</v>
      </c>
      <c r="E21" s="23">
        <v>0</v>
      </c>
      <c r="F21" s="23">
        <v>0</v>
      </c>
      <c r="G21" s="705">
        <v>0</v>
      </c>
      <c r="H21" s="250">
        <v>0</v>
      </c>
      <c r="I21" s="23">
        <v>5</v>
      </c>
      <c r="J21" s="354">
        <v>0</v>
      </c>
      <c r="K21" s="357">
        <f t="shared" si="0"/>
        <v>6</v>
      </c>
    </row>
    <row r="22" spans="1:11" ht="15.75" customHeight="1">
      <c r="A22" s="59">
        <v>18</v>
      </c>
      <c r="B22" s="61" t="s">
        <v>35</v>
      </c>
      <c r="C22" s="250">
        <v>0</v>
      </c>
      <c r="D22" s="23">
        <v>0</v>
      </c>
      <c r="E22" s="23">
        <v>0</v>
      </c>
      <c r="F22" s="23">
        <v>0</v>
      </c>
      <c r="G22" s="705">
        <v>0</v>
      </c>
      <c r="H22" s="250">
        <v>0</v>
      </c>
      <c r="I22" s="23">
        <v>6</v>
      </c>
      <c r="J22" s="354">
        <v>0</v>
      </c>
      <c r="K22" s="357">
        <f t="shared" si="0"/>
        <v>6</v>
      </c>
    </row>
    <row r="23" spans="1:11" ht="12.75">
      <c r="A23" s="59">
        <v>19</v>
      </c>
      <c r="B23" s="61" t="s">
        <v>36</v>
      </c>
      <c r="C23" s="250">
        <v>1</v>
      </c>
      <c r="D23" s="23">
        <v>0</v>
      </c>
      <c r="E23" s="23">
        <v>0</v>
      </c>
      <c r="F23" s="23">
        <v>0</v>
      </c>
      <c r="G23" s="705">
        <v>2</v>
      </c>
      <c r="H23" s="250">
        <v>0</v>
      </c>
      <c r="I23" s="23">
        <v>0</v>
      </c>
      <c r="J23" s="354">
        <v>0</v>
      </c>
      <c r="K23" s="357">
        <f t="shared" si="0"/>
        <v>3</v>
      </c>
    </row>
    <row r="24" spans="1:11" ht="14.25" customHeight="1">
      <c r="A24" s="59">
        <v>20</v>
      </c>
      <c r="B24" s="61" t="s">
        <v>149</v>
      </c>
      <c r="C24" s="56">
        <v>18</v>
      </c>
      <c r="D24" s="6">
        <v>0</v>
      </c>
      <c r="E24" s="6">
        <v>0</v>
      </c>
      <c r="F24" s="6">
        <v>0</v>
      </c>
      <c r="G24" s="54">
        <v>0</v>
      </c>
      <c r="H24" s="56">
        <v>0</v>
      </c>
      <c r="I24" s="6">
        <v>5</v>
      </c>
      <c r="J24" s="354">
        <v>0</v>
      </c>
      <c r="K24" s="357">
        <f t="shared" si="0"/>
        <v>23</v>
      </c>
    </row>
    <row r="25" spans="1:11" ht="12" customHeight="1">
      <c r="A25" s="59">
        <v>21</v>
      </c>
      <c r="B25" s="61" t="s">
        <v>150</v>
      </c>
      <c r="C25" s="56">
        <v>2</v>
      </c>
      <c r="D25" s="6">
        <v>0</v>
      </c>
      <c r="E25" s="6">
        <v>0</v>
      </c>
      <c r="F25" s="6">
        <v>0</v>
      </c>
      <c r="G25" s="54">
        <v>2</v>
      </c>
      <c r="H25" s="56">
        <v>0</v>
      </c>
      <c r="I25" s="6">
        <v>3</v>
      </c>
      <c r="J25" s="354">
        <v>0</v>
      </c>
      <c r="K25" s="357">
        <f t="shared" si="0"/>
        <v>7</v>
      </c>
    </row>
    <row r="26" spans="1:11" ht="14.25" customHeight="1">
      <c r="A26" s="59">
        <v>22</v>
      </c>
      <c r="B26" s="61" t="s">
        <v>151</v>
      </c>
      <c r="C26" s="56">
        <v>0</v>
      </c>
      <c r="D26" s="6">
        <v>0</v>
      </c>
      <c r="E26" s="6">
        <v>0</v>
      </c>
      <c r="F26" s="6">
        <v>0</v>
      </c>
      <c r="G26" s="54">
        <v>0</v>
      </c>
      <c r="H26" s="56">
        <v>0</v>
      </c>
      <c r="I26" s="6">
        <v>1</v>
      </c>
      <c r="J26" s="354">
        <v>0</v>
      </c>
      <c r="K26" s="357">
        <f t="shared" si="0"/>
        <v>1</v>
      </c>
    </row>
    <row r="27" spans="1:11" ht="12.75" customHeight="1">
      <c r="A27" s="59">
        <v>23</v>
      </c>
      <c r="B27" s="61" t="s">
        <v>152</v>
      </c>
      <c r="C27" s="56">
        <v>0</v>
      </c>
      <c r="D27" s="6">
        <v>45</v>
      </c>
      <c r="E27" s="6">
        <v>0</v>
      </c>
      <c r="F27" s="6">
        <v>0</v>
      </c>
      <c r="G27" s="54">
        <v>2</v>
      </c>
      <c r="H27" s="56">
        <v>0</v>
      </c>
      <c r="I27" s="6">
        <v>2</v>
      </c>
      <c r="J27" s="354">
        <v>1</v>
      </c>
      <c r="K27" s="357">
        <f t="shared" si="0"/>
        <v>50</v>
      </c>
    </row>
    <row r="28" spans="1:11" ht="12" customHeight="1">
      <c r="A28" s="59">
        <v>24</v>
      </c>
      <c r="B28" s="61" t="s">
        <v>153</v>
      </c>
      <c r="C28" s="56">
        <v>0</v>
      </c>
      <c r="D28" s="6">
        <v>0</v>
      </c>
      <c r="E28" s="6">
        <v>0</v>
      </c>
      <c r="F28" s="6">
        <v>0</v>
      </c>
      <c r="G28" s="54">
        <v>0</v>
      </c>
      <c r="H28" s="56">
        <v>0</v>
      </c>
      <c r="I28" s="6">
        <v>2</v>
      </c>
      <c r="J28" s="354">
        <v>0</v>
      </c>
      <c r="K28" s="357">
        <f t="shared" si="0"/>
        <v>2</v>
      </c>
    </row>
    <row r="29" spans="1:11" ht="14.25" customHeight="1">
      <c r="A29" s="59">
        <v>25</v>
      </c>
      <c r="B29" s="61" t="s">
        <v>154</v>
      </c>
      <c r="C29" s="390">
        <v>6</v>
      </c>
      <c r="D29" s="161">
        <v>5</v>
      </c>
      <c r="E29" s="161">
        <v>0</v>
      </c>
      <c r="F29" s="161">
        <v>0</v>
      </c>
      <c r="G29" s="738">
        <v>12</v>
      </c>
      <c r="H29" s="390">
        <v>11</v>
      </c>
      <c r="I29" s="161">
        <v>22</v>
      </c>
      <c r="J29" s="354">
        <v>0</v>
      </c>
      <c r="K29" s="357">
        <f t="shared" si="0"/>
        <v>56</v>
      </c>
    </row>
    <row r="30" spans="1:11" ht="12" customHeight="1" thickBot="1">
      <c r="A30" s="439">
        <v>26</v>
      </c>
      <c r="B30" s="669" t="s">
        <v>37</v>
      </c>
      <c r="C30" s="348">
        <v>0</v>
      </c>
      <c r="D30" s="57">
        <v>0</v>
      </c>
      <c r="E30" s="57">
        <v>0</v>
      </c>
      <c r="F30" s="57">
        <v>0</v>
      </c>
      <c r="G30" s="706">
        <v>0</v>
      </c>
      <c r="H30" s="348">
        <v>0</v>
      </c>
      <c r="I30" s="57">
        <v>6</v>
      </c>
      <c r="J30" s="201">
        <v>0</v>
      </c>
      <c r="K30" s="357">
        <f t="shared" si="0"/>
        <v>6</v>
      </c>
    </row>
    <row r="31" spans="1:11" ht="12.75">
      <c r="A31" s="1741" t="s">
        <v>1</v>
      </c>
      <c r="B31" s="1742"/>
      <c r="C31" s="777">
        <f aca="true" t="shared" si="1" ref="C31:J31">SUM(C5:C23)</f>
        <v>32</v>
      </c>
      <c r="D31" s="778">
        <f t="shared" si="1"/>
        <v>0</v>
      </c>
      <c r="E31" s="778">
        <f t="shared" si="1"/>
        <v>2</v>
      </c>
      <c r="F31" s="778">
        <f t="shared" si="1"/>
        <v>0</v>
      </c>
      <c r="G31" s="779">
        <f t="shared" si="1"/>
        <v>11</v>
      </c>
      <c r="H31" s="777">
        <f t="shared" si="1"/>
        <v>2</v>
      </c>
      <c r="I31" s="778">
        <f t="shared" si="1"/>
        <v>86</v>
      </c>
      <c r="J31" s="779">
        <f t="shared" si="1"/>
        <v>0</v>
      </c>
      <c r="K31" s="646">
        <f t="shared" si="0"/>
        <v>133</v>
      </c>
    </row>
    <row r="32" spans="1:11" ht="12.75">
      <c r="A32" s="1743" t="s">
        <v>2</v>
      </c>
      <c r="B32" s="1744"/>
      <c r="C32" s="460">
        <f aca="true" t="shared" si="2" ref="C32:J32">SUM(C24:C30)</f>
        <v>26</v>
      </c>
      <c r="D32" s="213">
        <f t="shared" si="2"/>
        <v>50</v>
      </c>
      <c r="E32" s="213">
        <f t="shared" si="2"/>
        <v>0</v>
      </c>
      <c r="F32" s="213">
        <f t="shared" si="2"/>
        <v>0</v>
      </c>
      <c r="G32" s="546">
        <f t="shared" si="2"/>
        <v>16</v>
      </c>
      <c r="H32" s="460">
        <f t="shared" si="2"/>
        <v>11</v>
      </c>
      <c r="I32" s="213">
        <f t="shared" si="2"/>
        <v>41</v>
      </c>
      <c r="J32" s="546">
        <f t="shared" si="2"/>
        <v>1</v>
      </c>
      <c r="K32" s="373">
        <f t="shared" si="0"/>
        <v>145</v>
      </c>
    </row>
    <row r="33" spans="1:11" ht="13.5" thickBot="1">
      <c r="A33" s="1745" t="s">
        <v>0</v>
      </c>
      <c r="B33" s="1746"/>
      <c r="C33" s="372">
        <f aca="true" t="shared" si="3" ref="C33:J33">SUM(C31:C32)</f>
        <v>58</v>
      </c>
      <c r="D33" s="370">
        <f t="shared" si="3"/>
        <v>50</v>
      </c>
      <c r="E33" s="370">
        <f t="shared" si="3"/>
        <v>2</v>
      </c>
      <c r="F33" s="370">
        <f t="shared" si="3"/>
        <v>0</v>
      </c>
      <c r="G33" s="547">
        <f t="shared" si="3"/>
        <v>27</v>
      </c>
      <c r="H33" s="372">
        <f t="shared" si="3"/>
        <v>13</v>
      </c>
      <c r="I33" s="370">
        <f t="shared" si="3"/>
        <v>127</v>
      </c>
      <c r="J33" s="547">
        <f t="shared" si="3"/>
        <v>1</v>
      </c>
      <c r="K33" s="533">
        <f t="shared" si="0"/>
        <v>278</v>
      </c>
    </row>
  </sheetData>
  <sheetProtection/>
  <mergeCells count="9">
    <mergeCell ref="A1:L2"/>
    <mergeCell ref="A31:B31"/>
    <mergeCell ref="A32:B32"/>
    <mergeCell ref="A33:B33"/>
    <mergeCell ref="C3:G3"/>
    <mergeCell ref="H3:J3"/>
    <mergeCell ref="K3:K4"/>
    <mergeCell ref="B3:B4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SheetLayoutView="75" zoomScalePageLayoutView="0" workbookViewId="0" topLeftCell="A2">
      <selection activeCell="D26" sqref="D26"/>
    </sheetView>
  </sheetViews>
  <sheetFormatPr defaultColWidth="9.140625" defaultRowHeight="12.75"/>
  <cols>
    <col min="1" max="1" width="28.7109375" style="0" customWidth="1"/>
    <col min="2" max="2" width="10.57421875" style="0" customWidth="1"/>
    <col min="3" max="3" width="10.140625" style="0" customWidth="1"/>
    <col min="4" max="4" width="11.421875" style="0" customWidth="1"/>
    <col min="5" max="5" width="9.00390625" style="0" customWidth="1"/>
    <col min="6" max="6" width="8.140625" style="0" customWidth="1"/>
    <col min="7" max="7" width="10.57421875" style="0" customWidth="1"/>
    <col min="8" max="8" width="9.421875" style="0" customWidth="1"/>
    <col min="9" max="9" width="12.00390625" style="0" customWidth="1"/>
    <col min="10" max="10" width="8.7109375" style="0" customWidth="1"/>
    <col min="11" max="11" width="7.8515625" style="0" customWidth="1"/>
    <col min="12" max="12" width="10.57421875" style="0" customWidth="1"/>
    <col min="13" max="13" width="10.00390625" style="0" customWidth="1"/>
    <col min="14" max="14" width="11.7109375" style="0" customWidth="1"/>
    <col min="15" max="15" width="9.7109375" style="0" customWidth="1"/>
    <col min="16" max="16" width="8.7109375" style="0" customWidth="1"/>
  </cols>
  <sheetData>
    <row r="1" spans="1:18" ht="30.75" customHeight="1" hidden="1">
      <c r="A1" s="1504" t="s">
        <v>578</v>
      </c>
      <c r="B1" s="1504"/>
      <c r="C1" s="1504"/>
      <c r="D1" s="1504"/>
      <c r="E1" s="1504"/>
      <c r="F1" s="1504"/>
      <c r="G1" s="1504"/>
      <c r="H1" s="1504"/>
      <c r="I1" s="1504"/>
      <c r="J1" s="1504"/>
      <c r="K1" s="1504"/>
      <c r="L1" s="1504"/>
      <c r="M1" s="1504"/>
      <c r="N1" s="1504"/>
      <c r="O1" s="1504"/>
      <c r="P1" s="1504"/>
      <c r="Q1" s="13"/>
      <c r="R1" s="13"/>
    </row>
    <row r="2" spans="1:18" ht="22.5" customHeight="1" thickBot="1">
      <c r="A2" s="1506" t="s">
        <v>784</v>
      </c>
      <c r="B2" s="1513"/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M2" s="1513"/>
      <c r="N2" s="1513"/>
      <c r="O2" s="1513"/>
      <c r="P2" s="1514"/>
      <c r="Q2" s="13"/>
      <c r="R2" s="13"/>
    </row>
    <row r="3" spans="1:18" ht="13.5" thickBot="1">
      <c r="A3" s="1515" t="s">
        <v>6</v>
      </c>
      <c r="B3" s="1517" t="s">
        <v>0</v>
      </c>
      <c r="C3" s="1518"/>
      <c r="D3" s="1518"/>
      <c r="E3" s="1518"/>
      <c r="F3" s="1519"/>
      <c r="G3" s="1517" t="s">
        <v>1</v>
      </c>
      <c r="H3" s="1518"/>
      <c r="I3" s="1518"/>
      <c r="J3" s="1518"/>
      <c r="K3" s="1519"/>
      <c r="L3" s="1517" t="s">
        <v>2</v>
      </c>
      <c r="M3" s="1518"/>
      <c r="N3" s="1518"/>
      <c r="O3" s="1518"/>
      <c r="P3" s="1519"/>
      <c r="Q3" s="13"/>
      <c r="R3" s="13"/>
    </row>
    <row r="4" spans="1:18" ht="46.5" customHeight="1">
      <c r="A4" s="1516"/>
      <c r="B4" s="1253" t="s">
        <v>9</v>
      </c>
      <c r="C4" s="1293" t="s">
        <v>10</v>
      </c>
      <c r="D4" s="1293" t="s">
        <v>11</v>
      </c>
      <c r="E4" s="1294" t="s">
        <v>669</v>
      </c>
      <c r="F4" s="1295" t="s">
        <v>670</v>
      </c>
      <c r="G4" s="1297" t="s">
        <v>9</v>
      </c>
      <c r="H4" s="1293" t="s">
        <v>10</v>
      </c>
      <c r="I4" s="1293" t="s">
        <v>11</v>
      </c>
      <c r="J4" s="1294" t="s">
        <v>669</v>
      </c>
      <c r="K4" s="1296" t="s">
        <v>670</v>
      </c>
      <c r="L4" s="1253" t="s">
        <v>9</v>
      </c>
      <c r="M4" s="1293" t="s">
        <v>10</v>
      </c>
      <c r="N4" s="1293" t="s">
        <v>11</v>
      </c>
      <c r="O4" s="1294" t="s">
        <v>669</v>
      </c>
      <c r="P4" s="1295" t="s">
        <v>670</v>
      </c>
      <c r="Q4" s="13"/>
      <c r="R4" s="13"/>
    </row>
    <row r="5" spans="1:17" ht="12" customHeight="1">
      <c r="A5" s="790" t="s">
        <v>803</v>
      </c>
      <c r="B5" s="250">
        <v>61692</v>
      </c>
      <c r="C5" s="23">
        <v>62138</v>
      </c>
      <c r="D5" s="23">
        <v>56449</v>
      </c>
      <c r="E5" s="988">
        <f aca="true" t="shared" si="0" ref="E5:E14">+D5/C5*100</f>
        <v>90.84457175963179</v>
      </c>
      <c r="F5" s="982">
        <f aca="true" t="shared" si="1" ref="F5:F14">+D5/B5*100</f>
        <v>91.50132918368669</v>
      </c>
      <c r="G5" s="211">
        <v>45079</v>
      </c>
      <c r="H5" s="23">
        <v>45433</v>
      </c>
      <c r="I5" s="23">
        <v>41173</v>
      </c>
      <c r="J5" s="988">
        <f aca="true" t="shared" si="2" ref="J5:J11">+I5/H5*100</f>
        <v>90.62355556533797</v>
      </c>
      <c r="K5" s="1240">
        <f aca="true" t="shared" si="3" ref="K5:K14">+I5/G5*100</f>
        <v>91.33521151755806</v>
      </c>
      <c r="L5" s="250">
        <v>16613</v>
      </c>
      <c r="M5" s="23">
        <v>16705</v>
      </c>
      <c r="N5" s="23">
        <v>15276</v>
      </c>
      <c r="O5" s="988">
        <f aca="true" t="shared" si="4" ref="O5:O13">+N5/M5*100</f>
        <v>91.44567494762047</v>
      </c>
      <c r="P5" s="982">
        <f>+N5/L5*100</f>
        <v>91.95208571600554</v>
      </c>
      <c r="Q5" s="13"/>
    </row>
    <row r="6" spans="1:17" ht="12.75">
      <c r="A6" s="790" t="s">
        <v>804</v>
      </c>
      <c r="B6" s="250">
        <v>64399</v>
      </c>
      <c r="C6" s="23">
        <v>63667</v>
      </c>
      <c r="D6" s="23">
        <v>52411</v>
      </c>
      <c r="E6" s="988">
        <f t="shared" si="0"/>
        <v>82.32051141093503</v>
      </c>
      <c r="F6" s="982">
        <f t="shared" si="1"/>
        <v>81.3848041118651</v>
      </c>
      <c r="G6" s="211">
        <v>47414</v>
      </c>
      <c r="H6" s="23">
        <v>46618</v>
      </c>
      <c r="I6" s="23">
        <v>37976</v>
      </c>
      <c r="J6" s="988">
        <f t="shared" si="2"/>
        <v>81.46209618602256</v>
      </c>
      <c r="K6" s="1240">
        <f t="shared" si="3"/>
        <v>80.09448686042097</v>
      </c>
      <c r="L6" s="250">
        <v>16985</v>
      </c>
      <c r="M6" s="23">
        <v>17049</v>
      </c>
      <c r="N6" s="23">
        <v>14435</v>
      </c>
      <c r="O6" s="988">
        <f t="shared" si="4"/>
        <v>84.66772244706434</v>
      </c>
      <c r="P6" s="982">
        <f>+N6/L6*100</f>
        <v>84.98675301736827</v>
      </c>
      <c r="Q6" s="13"/>
    </row>
    <row r="7" spans="1:17" ht="12.75">
      <c r="A7" s="790" t="s">
        <v>579</v>
      </c>
      <c r="B7" s="250">
        <v>66461</v>
      </c>
      <c r="C7" s="23">
        <v>66239</v>
      </c>
      <c r="D7" s="23">
        <v>59643</v>
      </c>
      <c r="E7" s="988">
        <f t="shared" si="0"/>
        <v>90.04212020108999</v>
      </c>
      <c r="F7" s="982">
        <f t="shared" si="1"/>
        <v>89.74135207113947</v>
      </c>
      <c r="G7" s="211">
        <v>48926</v>
      </c>
      <c r="H7" s="23">
        <v>48833</v>
      </c>
      <c r="I7" s="23">
        <v>43415</v>
      </c>
      <c r="J7" s="988">
        <f t="shared" si="2"/>
        <v>88.90504372043495</v>
      </c>
      <c r="K7" s="1240">
        <f t="shared" si="3"/>
        <v>88.73605036177084</v>
      </c>
      <c r="L7" s="250">
        <v>17535</v>
      </c>
      <c r="M7" s="23">
        <v>17406</v>
      </c>
      <c r="N7" s="23">
        <v>16228</v>
      </c>
      <c r="O7" s="988">
        <f t="shared" si="4"/>
        <v>93.23221877513501</v>
      </c>
      <c r="P7" s="982">
        <f aca="true" t="shared" si="5" ref="P7:P13">+N7/L7*100</f>
        <v>92.54633589962931</v>
      </c>
      <c r="Q7" s="13"/>
    </row>
    <row r="8" spans="1:17" ht="12.75">
      <c r="A8" s="790" t="s">
        <v>580</v>
      </c>
      <c r="B8" s="250">
        <v>68102</v>
      </c>
      <c r="C8" s="23">
        <v>66378</v>
      </c>
      <c r="D8" s="23">
        <v>50066</v>
      </c>
      <c r="E8" s="988">
        <f t="shared" si="0"/>
        <v>75.42559281689716</v>
      </c>
      <c r="F8" s="982">
        <f t="shared" si="1"/>
        <v>73.5161962937946</v>
      </c>
      <c r="G8" s="211">
        <v>49722</v>
      </c>
      <c r="H8" s="23">
        <v>48901</v>
      </c>
      <c r="I8" s="23">
        <v>35233</v>
      </c>
      <c r="J8" s="988">
        <f t="shared" si="2"/>
        <v>72.04965133637349</v>
      </c>
      <c r="K8" s="1240">
        <f t="shared" si="3"/>
        <v>70.85998149712401</v>
      </c>
      <c r="L8" s="250">
        <v>18380</v>
      </c>
      <c r="M8" s="23">
        <v>17477</v>
      </c>
      <c r="N8" s="23">
        <v>14833</v>
      </c>
      <c r="O8" s="988">
        <f t="shared" si="4"/>
        <v>84.8715454597471</v>
      </c>
      <c r="P8" s="982">
        <f t="shared" si="5"/>
        <v>80.7018498367791</v>
      </c>
      <c r="Q8" s="13"/>
    </row>
    <row r="9" spans="1:17" ht="12.75">
      <c r="A9" s="790" t="s">
        <v>788</v>
      </c>
      <c r="B9" s="250">
        <v>66461</v>
      </c>
      <c r="C9" s="23">
        <v>65492</v>
      </c>
      <c r="D9" s="23">
        <v>55879</v>
      </c>
      <c r="E9" s="988">
        <f t="shared" si="0"/>
        <v>85.32187137360289</v>
      </c>
      <c r="F9" s="982">
        <f t="shared" si="1"/>
        <v>84.07788026060396</v>
      </c>
      <c r="G9" s="211">
        <v>48926</v>
      </c>
      <c r="H9" s="23">
        <v>48572</v>
      </c>
      <c r="I9" s="23">
        <v>41111</v>
      </c>
      <c r="J9" s="988">
        <f t="shared" si="2"/>
        <v>84.63929836119574</v>
      </c>
      <c r="K9" s="1240">
        <f t="shared" si="3"/>
        <v>84.02689776397008</v>
      </c>
      <c r="L9" s="250">
        <v>17535</v>
      </c>
      <c r="M9" s="23">
        <v>16920</v>
      </c>
      <c r="N9" s="23">
        <v>14768</v>
      </c>
      <c r="O9" s="988">
        <f t="shared" si="4"/>
        <v>87.28132387706856</v>
      </c>
      <c r="P9" s="982">
        <f t="shared" si="5"/>
        <v>84.22013116623896</v>
      </c>
      <c r="Q9" s="13"/>
    </row>
    <row r="10" spans="1:17" s="209" customFormat="1" ht="12.75">
      <c r="A10" s="790" t="s">
        <v>582</v>
      </c>
      <c r="B10" s="250">
        <v>64399</v>
      </c>
      <c r="C10" s="23">
        <v>64789</v>
      </c>
      <c r="D10" s="23">
        <v>48459</v>
      </c>
      <c r="E10" s="988">
        <f t="shared" si="0"/>
        <v>74.79510410717869</v>
      </c>
      <c r="F10" s="982">
        <f t="shared" si="1"/>
        <v>75.24806285811891</v>
      </c>
      <c r="G10" s="211">
        <v>47414</v>
      </c>
      <c r="H10" s="23">
        <v>47661</v>
      </c>
      <c r="I10" s="23">
        <v>36111</v>
      </c>
      <c r="J10" s="988">
        <f t="shared" si="2"/>
        <v>75.76634984578587</v>
      </c>
      <c r="K10" s="1240">
        <f t="shared" si="3"/>
        <v>76.16104947905681</v>
      </c>
      <c r="L10" s="250">
        <v>16985</v>
      </c>
      <c r="M10" s="23">
        <v>17128</v>
      </c>
      <c r="N10" s="23">
        <v>12348</v>
      </c>
      <c r="O10" s="988">
        <f t="shared" si="4"/>
        <v>72.09248014946287</v>
      </c>
      <c r="P10" s="982">
        <f t="shared" si="5"/>
        <v>72.69944068295555</v>
      </c>
      <c r="Q10" s="102"/>
    </row>
    <row r="11" spans="1:17" ht="12.75">
      <c r="A11" s="790" t="s">
        <v>583</v>
      </c>
      <c r="B11" s="250">
        <v>66461</v>
      </c>
      <c r="C11" s="318">
        <v>65503</v>
      </c>
      <c r="D11" s="318">
        <v>56223</v>
      </c>
      <c r="E11" s="988">
        <f t="shared" si="0"/>
        <v>85.83270995221592</v>
      </c>
      <c r="F11" s="982">
        <f t="shared" si="1"/>
        <v>84.59547704668904</v>
      </c>
      <c r="G11" s="211">
        <v>48926</v>
      </c>
      <c r="H11" s="23">
        <v>48524</v>
      </c>
      <c r="I11" s="23">
        <v>41357</v>
      </c>
      <c r="J11" s="988">
        <f t="shared" si="2"/>
        <v>85.22998928365345</v>
      </c>
      <c r="K11" s="1240">
        <f t="shared" si="3"/>
        <v>84.5296979111311</v>
      </c>
      <c r="L11" s="250">
        <v>17535</v>
      </c>
      <c r="M11" s="23">
        <v>16979</v>
      </c>
      <c r="N11" s="23">
        <v>14866</v>
      </c>
      <c r="O11" s="988">
        <f t="shared" si="4"/>
        <v>87.55521526591671</v>
      </c>
      <c r="P11" s="982">
        <f t="shared" si="5"/>
        <v>84.77901340176788</v>
      </c>
      <c r="Q11" s="13"/>
    </row>
    <row r="12" spans="1:17" ht="12.75">
      <c r="A12" s="1239" t="s">
        <v>656</v>
      </c>
      <c r="B12" s="250">
        <v>61692</v>
      </c>
      <c r="C12" s="70">
        <v>62120</v>
      </c>
      <c r="D12" s="70">
        <v>55332</v>
      </c>
      <c r="E12" s="988">
        <f t="shared" si="0"/>
        <v>89.07276239536381</v>
      </c>
      <c r="F12" s="982">
        <f t="shared" si="1"/>
        <v>89.69072164948454</v>
      </c>
      <c r="G12" s="211">
        <v>45079</v>
      </c>
      <c r="H12" s="23">
        <v>45671</v>
      </c>
      <c r="I12" s="23">
        <v>40426</v>
      </c>
      <c r="J12" s="988">
        <f>+I12/H12*100</f>
        <v>88.51568829235183</v>
      </c>
      <c r="K12" s="1240">
        <f t="shared" si="3"/>
        <v>89.67812063266709</v>
      </c>
      <c r="L12" s="250">
        <v>16613</v>
      </c>
      <c r="M12" s="23">
        <v>16449</v>
      </c>
      <c r="N12" s="23">
        <v>14906</v>
      </c>
      <c r="O12" s="988">
        <f>+N12/M12*100</f>
        <v>90.61949054653779</v>
      </c>
      <c r="P12" s="982">
        <f t="shared" si="5"/>
        <v>89.72491422380064</v>
      </c>
      <c r="Q12" s="13"/>
    </row>
    <row r="13" spans="1:17" ht="15.75" customHeight="1">
      <c r="A13" s="1292" t="s">
        <v>805</v>
      </c>
      <c r="B13" s="250">
        <v>61692</v>
      </c>
      <c r="C13" s="6">
        <v>62397</v>
      </c>
      <c r="D13" s="6">
        <v>55612</v>
      </c>
      <c r="E13" s="988">
        <f t="shared" si="0"/>
        <v>89.12607977947657</v>
      </c>
      <c r="F13" s="982">
        <f t="shared" si="1"/>
        <v>90.14458924982169</v>
      </c>
      <c r="G13" s="211">
        <v>45079</v>
      </c>
      <c r="H13" s="6">
        <v>45694</v>
      </c>
      <c r="I13" s="6">
        <v>40514</v>
      </c>
      <c r="J13" s="988">
        <f>+I13/H13*100</f>
        <v>88.66371952553945</v>
      </c>
      <c r="K13" s="1240">
        <f t="shared" si="3"/>
        <v>89.87333348122185</v>
      </c>
      <c r="L13" s="250">
        <v>16613</v>
      </c>
      <c r="M13" s="70">
        <v>16703</v>
      </c>
      <c r="N13" s="70">
        <v>15098</v>
      </c>
      <c r="O13" s="988">
        <f t="shared" si="4"/>
        <v>90.39094773394001</v>
      </c>
      <c r="P13" s="982">
        <f t="shared" si="5"/>
        <v>90.88063564678264</v>
      </c>
      <c r="Q13" s="13"/>
    </row>
    <row r="14" spans="1:16" ht="13.5" thickBot="1">
      <c r="A14" s="1287" t="s">
        <v>737</v>
      </c>
      <c r="B14" s="253">
        <v>64399</v>
      </c>
      <c r="C14" s="57">
        <v>64176</v>
      </c>
      <c r="D14" s="57">
        <v>49527</v>
      </c>
      <c r="E14" s="989">
        <f t="shared" si="0"/>
        <v>77.17370979805534</v>
      </c>
      <c r="F14" s="983">
        <f t="shared" si="1"/>
        <v>76.90647370300782</v>
      </c>
      <c r="G14" s="1291">
        <v>47414</v>
      </c>
      <c r="H14" s="57">
        <v>47149</v>
      </c>
      <c r="I14" s="57">
        <v>35387</v>
      </c>
      <c r="J14" s="989">
        <f>+I14/H14*100</f>
        <v>75.05355362786061</v>
      </c>
      <c r="K14" s="1241">
        <f t="shared" si="3"/>
        <v>74.63407432403932</v>
      </c>
      <c r="L14" s="253">
        <v>16985</v>
      </c>
      <c r="M14" s="237">
        <v>17027</v>
      </c>
      <c r="N14" s="237">
        <v>14140</v>
      </c>
      <c r="O14" s="989">
        <f>+N14/M14*100</f>
        <v>83.04457626123217</v>
      </c>
      <c r="P14" s="983">
        <f>+N14/L14*100</f>
        <v>83.24992640565205</v>
      </c>
    </row>
  </sheetData>
  <sheetProtection/>
  <mergeCells count="6">
    <mergeCell ref="A1:P1"/>
    <mergeCell ref="A3:A4"/>
    <mergeCell ref="B3:F3"/>
    <mergeCell ref="G3:K3"/>
    <mergeCell ref="L3:P3"/>
    <mergeCell ref="A2:P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selection activeCell="B16" sqref="B16"/>
    </sheetView>
  </sheetViews>
  <sheetFormatPr defaultColWidth="12.00390625" defaultRowHeight="12.75"/>
  <cols>
    <col min="1" max="1" width="4.28125" style="0" customWidth="1"/>
    <col min="2" max="2" width="18.00390625" style="0" customWidth="1"/>
    <col min="3" max="3" width="14.8515625" style="0" customWidth="1"/>
    <col min="4" max="4" width="9.140625" style="0" customWidth="1"/>
    <col min="5" max="5" width="12.57421875" style="0" customWidth="1"/>
    <col min="6" max="6" width="8.28125" style="0" customWidth="1"/>
    <col min="7" max="7" width="15.28125" style="0" customWidth="1"/>
    <col min="8" max="8" width="11.7109375" style="0" customWidth="1"/>
    <col min="9" max="9" width="8.421875" style="0" hidden="1" customWidth="1"/>
    <col min="10" max="10" width="0.2890625" style="0" customWidth="1"/>
    <col min="11" max="11" width="8.00390625" style="0" customWidth="1"/>
  </cols>
  <sheetData>
    <row r="1" spans="1:10" ht="12.75" customHeight="1">
      <c r="A1" s="1868" t="s">
        <v>775</v>
      </c>
      <c r="B1" s="1868"/>
      <c r="C1" s="1868"/>
      <c r="D1" s="1868"/>
      <c r="E1" s="1868"/>
      <c r="F1" s="1868"/>
      <c r="G1" s="1868"/>
      <c r="H1" s="1868"/>
      <c r="I1" s="1868"/>
      <c r="J1" s="1868"/>
    </row>
    <row r="2" spans="1:10" ht="17.25" customHeight="1" thickBot="1">
      <c r="A2" s="1868"/>
      <c r="B2" s="1868"/>
      <c r="C2" s="1868"/>
      <c r="D2" s="1868"/>
      <c r="E2" s="1868"/>
      <c r="F2" s="1868"/>
      <c r="G2" s="1868"/>
      <c r="H2" s="1868"/>
      <c r="I2" s="1868"/>
      <c r="J2" s="1868"/>
    </row>
    <row r="3" spans="1:8" s="37" customFormat="1" ht="74.25" customHeight="1" thickBot="1">
      <c r="A3" s="650" t="s">
        <v>597</v>
      </c>
      <c r="B3" s="651" t="s">
        <v>15</v>
      </c>
      <c r="C3" s="652" t="s">
        <v>643</v>
      </c>
      <c r="D3" s="653" t="s">
        <v>695</v>
      </c>
      <c r="E3" s="654" t="s">
        <v>616</v>
      </c>
      <c r="F3" s="654" t="s">
        <v>696</v>
      </c>
      <c r="G3" s="652" t="s">
        <v>644</v>
      </c>
      <c r="H3" s="168" t="s">
        <v>140</v>
      </c>
    </row>
    <row r="4" spans="1:18" ht="12.75">
      <c r="A4" s="178">
        <v>1</v>
      </c>
      <c r="B4" s="602" t="s">
        <v>19</v>
      </c>
      <c r="C4" s="228">
        <v>0</v>
      </c>
      <c r="D4" s="228">
        <v>168</v>
      </c>
      <c r="E4" s="228">
        <v>0</v>
      </c>
      <c r="F4" s="228">
        <v>1</v>
      </c>
      <c r="G4" s="228">
        <v>0</v>
      </c>
      <c r="H4" s="649">
        <f aca="true" t="shared" si="0" ref="H4:H29">SUM(C4:G4)</f>
        <v>169</v>
      </c>
      <c r="I4" s="24"/>
      <c r="J4" s="43"/>
      <c r="K4" s="40"/>
      <c r="L4" s="40"/>
      <c r="M4" s="40"/>
      <c r="N4" s="40"/>
      <c r="O4" s="40"/>
      <c r="P4" s="21"/>
      <c r="Q4" s="41"/>
      <c r="R4" s="32"/>
    </row>
    <row r="5" spans="1:18" ht="12.75">
      <c r="A5" s="59">
        <v>2</v>
      </c>
      <c r="B5" s="79" t="s">
        <v>20</v>
      </c>
      <c r="C5" s="23">
        <v>0</v>
      </c>
      <c r="D5" s="23">
        <v>27</v>
      </c>
      <c r="E5" s="23">
        <v>43</v>
      </c>
      <c r="F5" s="6">
        <v>1</v>
      </c>
      <c r="G5" s="23">
        <v>0</v>
      </c>
      <c r="H5" s="550">
        <f t="shared" si="0"/>
        <v>71</v>
      </c>
      <c r="I5" s="43"/>
      <c r="J5" s="43"/>
      <c r="K5" s="40"/>
      <c r="L5" s="40"/>
      <c r="M5" s="40"/>
      <c r="N5" s="40"/>
      <c r="O5" s="40"/>
      <c r="P5" s="21"/>
      <c r="Q5" s="41"/>
      <c r="R5" s="32"/>
    </row>
    <row r="6" spans="1:18" ht="12.75">
      <c r="A6" s="59">
        <v>3</v>
      </c>
      <c r="B6" s="79" t="s">
        <v>21</v>
      </c>
      <c r="C6" s="149">
        <v>0</v>
      </c>
      <c r="D6" s="149">
        <v>3</v>
      </c>
      <c r="E6" s="149">
        <v>5</v>
      </c>
      <c r="F6" s="6">
        <v>0</v>
      </c>
      <c r="G6" s="70">
        <v>1</v>
      </c>
      <c r="H6" s="550">
        <f t="shared" si="0"/>
        <v>9</v>
      </c>
      <c r="I6" s="43"/>
      <c r="J6" s="43"/>
      <c r="K6" s="40"/>
      <c r="L6" s="40"/>
      <c r="M6" s="40"/>
      <c r="N6" s="40"/>
      <c r="O6" s="40"/>
      <c r="P6" s="21"/>
      <c r="Q6" s="41"/>
      <c r="R6" s="32"/>
    </row>
    <row r="7" spans="1:18" ht="12.75">
      <c r="A7" s="59">
        <v>4</v>
      </c>
      <c r="B7" s="79" t="s">
        <v>23</v>
      </c>
      <c r="C7" s="149">
        <v>0</v>
      </c>
      <c r="D7" s="23">
        <v>49</v>
      </c>
      <c r="E7" s="23">
        <v>0</v>
      </c>
      <c r="F7" s="6">
        <v>0</v>
      </c>
      <c r="G7" s="6">
        <v>0</v>
      </c>
      <c r="H7" s="550">
        <f t="shared" si="0"/>
        <v>49</v>
      </c>
      <c r="I7" s="43"/>
      <c r="J7" s="43"/>
      <c r="K7" s="21"/>
      <c r="L7" s="21"/>
      <c r="M7" s="21"/>
      <c r="N7" s="21"/>
      <c r="O7" s="21"/>
      <c r="P7" s="21"/>
      <c r="Q7" s="21"/>
      <c r="R7" s="32"/>
    </row>
    <row r="8" spans="1:18" ht="12.75">
      <c r="A8" s="59">
        <v>5</v>
      </c>
      <c r="B8" s="79" t="s">
        <v>22</v>
      </c>
      <c r="C8" s="149">
        <v>0</v>
      </c>
      <c r="D8" s="23">
        <v>11</v>
      </c>
      <c r="E8" s="23">
        <v>0</v>
      </c>
      <c r="F8" s="6">
        <v>0</v>
      </c>
      <c r="G8" s="6">
        <v>0</v>
      </c>
      <c r="H8" s="550">
        <f t="shared" si="0"/>
        <v>11</v>
      </c>
      <c r="I8" s="43"/>
      <c r="J8" s="43"/>
      <c r="K8" s="40"/>
      <c r="L8" s="40"/>
      <c r="M8" s="40"/>
      <c r="N8" s="40"/>
      <c r="O8" s="40"/>
      <c r="P8" s="40"/>
      <c r="Q8" s="42"/>
      <c r="R8" s="32"/>
    </row>
    <row r="9" spans="1:18" ht="12.75">
      <c r="A9" s="59">
        <v>6</v>
      </c>
      <c r="B9" s="79" t="s">
        <v>24</v>
      </c>
      <c r="C9" s="171">
        <v>0</v>
      </c>
      <c r="D9" s="6">
        <v>55</v>
      </c>
      <c r="E9" s="171">
        <v>0</v>
      </c>
      <c r="F9" s="171">
        <v>0</v>
      </c>
      <c r="G9" s="171">
        <v>0</v>
      </c>
      <c r="H9" s="550">
        <f t="shared" si="0"/>
        <v>55</v>
      </c>
      <c r="I9" s="43"/>
      <c r="J9" s="43"/>
      <c r="K9" s="40"/>
      <c r="L9" s="40"/>
      <c r="M9" s="40"/>
      <c r="N9" s="40"/>
      <c r="O9" s="40"/>
      <c r="P9" s="21"/>
      <c r="Q9" s="41"/>
      <c r="R9" s="32"/>
    </row>
    <row r="10" spans="1:9" ht="12.75">
      <c r="A10" s="59">
        <v>7</v>
      </c>
      <c r="B10" s="79" t="s">
        <v>25</v>
      </c>
      <c r="C10" s="171">
        <v>0</v>
      </c>
      <c r="D10" s="6">
        <v>4</v>
      </c>
      <c r="E10" s="171">
        <v>0</v>
      </c>
      <c r="F10" s="171">
        <v>0</v>
      </c>
      <c r="G10" s="171">
        <v>0</v>
      </c>
      <c r="H10" s="550">
        <f t="shared" si="0"/>
        <v>4</v>
      </c>
      <c r="I10" s="32"/>
    </row>
    <row r="11" spans="1:9" ht="12.75">
      <c r="A11" s="59">
        <v>8</v>
      </c>
      <c r="B11" s="79" t="s">
        <v>27</v>
      </c>
      <c r="C11" s="171">
        <v>0</v>
      </c>
      <c r="D11" s="171">
        <v>11</v>
      </c>
      <c r="E11" s="171">
        <v>74</v>
      </c>
      <c r="F11" s="171">
        <v>0</v>
      </c>
      <c r="G11" s="171">
        <v>0</v>
      </c>
      <c r="H11" s="550">
        <f t="shared" si="0"/>
        <v>85</v>
      </c>
      <c r="I11" s="32"/>
    </row>
    <row r="12" spans="1:9" ht="12.75">
      <c r="A12" s="59">
        <v>9</v>
      </c>
      <c r="B12" s="79" t="s">
        <v>26</v>
      </c>
      <c r="C12" s="75">
        <v>0</v>
      </c>
      <c r="D12" s="75">
        <v>9</v>
      </c>
      <c r="E12" s="75">
        <v>3</v>
      </c>
      <c r="F12" s="75">
        <v>0</v>
      </c>
      <c r="G12" s="75">
        <v>0</v>
      </c>
      <c r="H12" s="550">
        <f t="shared" si="0"/>
        <v>12</v>
      </c>
      <c r="I12" s="32"/>
    </row>
    <row r="13" spans="1:9" ht="12.75">
      <c r="A13" s="59">
        <v>10</v>
      </c>
      <c r="B13" s="79" t="s">
        <v>28</v>
      </c>
      <c r="C13" s="17">
        <v>0</v>
      </c>
      <c r="D13" s="17">
        <v>4</v>
      </c>
      <c r="E13" s="17">
        <v>0</v>
      </c>
      <c r="F13" s="17">
        <v>0</v>
      </c>
      <c r="G13" s="17">
        <v>0</v>
      </c>
      <c r="H13" s="550">
        <f t="shared" si="0"/>
        <v>4</v>
      </c>
      <c r="I13" s="32"/>
    </row>
    <row r="14" spans="1:18" ht="12.75">
      <c r="A14" s="59">
        <v>11</v>
      </c>
      <c r="B14" s="79" t="s">
        <v>29</v>
      </c>
      <c r="C14" s="17">
        <v>0</v>
      </c>
      <c r="D14" s="17">
        <v>9</v>
      </c>
      <c r="E14" s="17">
        <v>0</v>
      </c>
      <c r="F14" s="17">
        <v>0</v>
      </c>
      <c r="G14" s="17">
        <v>0</v>
      </c>
      <c r="H14" s="550">
        <f t="shared" si="0"/>
        <v>9</v>
      </c>
      <c r="I14" s="43"/>
      <c r="J14" s="43"/>
      <c r="K14" s="21"/>
      <c r="L14" s="41"/>
      <c r="M14" s="28"/>
      <c r="N14" s="40"/>
      <c r="O14" s="40"/>
      <c r="P14" s="21"/>
      <c r="Q14" s="41"/>
      <c r="R14" s="32"/>
    </row>
    <row r="15" spans="1:27" ht="13.5" customHeight="1">
      <c r="A15" s="59">
        <v>12</v>
      </c>
      <c r="B15" s="79" t="s">
        <v>545</v>
      </c>
      <c r="C15" s="17">
        <v>0</v>
      </c>
      <c r="D15" s="17">
        <v>6</v>
      </c>
      <c r="E15" s="17">
        <v>0</v>
      </c>
      <c r="F15" s="17">
        <v>0</v>
      </c>
      <c r="G15" s="17">
        <v>0</v>
      </c>
      <c r="H15" s="550">
        <f t="shared" si="0"/>
        <v>6</v>
      </c>
      <c r="I15" s="43"/>
      <c r="J15" s="43"/>
      <c r="K15" s="21"/>
      <c r="L15" s="1243"/>
      <c r="M15" s="1244"/>
      <c r="N15" s="1244"/>
      <c r="O15" s="1244"/>
      <c r="P15" s="1244"/>
      <c r="Q15" s="1244"/>
      <c r="R15" s="1244"/>
      <c r="S15" s="1244"/>
      <c r="T15" s="1244"/>
      <c r="U15" s="1244"/>
      <c r="V15" s="1244"/>
      <c r="W15" s="1244"/>
      <c r="X15" s="1244"/>
      <c r="Y15" s="1244"/>
      <c r="Z15" s="1244"/>
      <c r="AA15" s="1244"/>
    </row>
    <row r="16" spans="1:18" ht="13.5" customHeight="1">
      <c r="A16" s="59">
        <v>13</v>
      </c>
      <c r="B16" s="79" t="s">
        <v>727</v>
      </c>
      <c r="C16" s="17">
        <v>0</v>
      </c>
      <c r="D16" s="17">
        <v>19</v>
      </c>
      <c r="E16" s="17">
        <v>16</v>
      </c>
      <c r="F16" s="17">
        <v>0</v>
      </c>
      <c r="G16" s="17">
        <v>0</v>
      </c>
      <c r="H16" s="550">
        <f t="shared" si="0"/>
        <v>35</v>
      </c>
      <c r="I16" s="43"/>
      <c r="J16" s="43"/>
      <c r="K16" s="40"/>
      <c r="L16" s="42"/>
      <c r="M16" s="40"/>
      <c r="N16" s="40"/>
      <c r="O16" s="40"/>
      <c r="P16" s="21"/>
      <c r="Q16" s="41"/>
      <c r="R16" s="32"/>
    </row>
    <row r="17" spans="1:18" ht="12.75">
      <c r="A17" s="59">
        <v>14</v>
      </c>
      <c r="B17" s="79" t="s">
        <v>31</v>
      </c>
      <c r="C17" s="17">
        <v>0</v>
      </c>
      <c r="D17" s="17">
        <v>3</v>
      </c>
      <c r="E17" s="17">
        <v>5</v>
      </c>
      <c r="F17" s="17">
        <v>0</v>
      </c>
      <c r="G17" s="17">
        <v>1</v>
      </c>
      <c r="H17" s="550">
        <f t="shared" si="0"/>
        <v>9</v>
      </c>
      <c r="I17" s="43"/>
      <c r="J17" s="43"/>
      <c r="K17" s="40"/>
      <c r="L17" s="42"/>
      <c r="M17" s="40"/>
      <c r="N17" s="40"/>
      <c r="O17" s="40"/>
      <c r="P17" s="40"/>
      <c r="Q17" s="41"/>
      <c r="R17" s="32"/>
    </row>
    <row r="18" spans="1:18" ht="12.75">
      <c r="A18" s="59">
        <v>15</v>
      </c>
      <c r="B18" s="79" t="s">
        <v>32</v>
      </c>
      <c r="C18" s="17">
        <v>1</v>
      </c>
      <c r="D18" s="17">
        <v>27</v>
      </c>
      <c r="E18" s="17">
        <v>0</v>
      </c>
      <c r="F18" s="17">
        <v>0</v>
      </c>
      <c r="G18" s="17">
        <v>0</v>
      </c>
      <c r="H18" s="550">
        <f t="shared" si="0"/>
        <v>28</v>
      </c>
      <c r="I18" s="43"/>
      <c r="J18" s="43"/>
      <c r="K18" s="40"/>
      <c r="L18" s="42"/>
      <c r="M18" s="40"/>
      <c r="N18" s="40"/>
      <c r="O18" s="40"/>
      <c r="P18" s="21"/>
      <c r="Q18" s="41"/>
      <c r="R18" s="32"/>
    </row>
    <row r="19" spans="1:18" ht="12.75">
      <c r="A19" s="59">
        <v>16</v>
      </c>
      <c r="B19" s="79" t="s">
        <v>33</v>
      </c>
      <c r="C19" s="17">
        <v>0</v>
      </c>
      <c r="D19" s="17">
        <v>4</v>
      </c>
      <c r="E19" s="17">
        <v>0</v>
      </c>
      <c r="F19" s="17">
        <v>0</v>
      </c>
      <c r="G19" s="17">
        <v>0</v>
      </c>
      <c r="H19" s="550">
        <f t="shared" si="0"/>
        <v>4</v>
      </c>
      <c r="I19" s="43"/>
      <c r="J19" s="43"/>
      <c r="K19" s="40"/>
      <c r="L19" s="42"/>
      <c r="M19" s="40"/>
      <c r="N19" s="40"/>
      <c r="O19" s="40"/>
      <c r="P19" s="40"/>
      <c r="Q19" s="41"/>
      <c r="R19" s="32"/>
    </row>
    <row r="20" spans="1:18" ht="12.75">
      <c r="A20" s="59">
        <v>17</v>
      </c>
      <c r="B20" s="79" t="s">
        <v>34</v>
      </c>
      <c r="C20" s="17">
        <v>0</v>
      </c>
      <c r="D20" s="17">
        <v>10</v>
      </c>
      <c r="E20" s="17">
        <v>0</v>
      </c>
      <c r="F20" s="17">
        <v>0</v>
      </c>
      <c r="G20" s="17">
        <v>0</v>
      </c>
      <c r="H20" s="550">
        <f t="shared" si="0"/>
        <v>10</v>
      </c>
      <c r="I20" s="43"/>
      <c r="J20" s="43"/>
      <c r="K20" s="21"/>
      <c r="L20" s="42"/>
      <c r="M20" s="41"/>
      <c r="N20" s="21"/>
      <c r="O20" s="21"/>
      <c r="P20" s="21"/>
      <c r="Q20" s="41"/>
      <c r="R20" s="32"/>
    </row>
    <row r="21" spans="1:18" ht="12.75">
      <c r="A21" s="59">
        <v>18</v>
      </c>
      <c r="B21" s="79" t="s">
        <v>35</v>
      </c>
      <c r="C21" s="17">
        <v>0</v>
      </c>
      <c r="D21" s="17">
        <v>11</v>
      </c>
      <c r="E21" s="17">
        <v>0</v>
      </c>
      <c r="F21" s="17">
        <v>0</v>
      </c>
      <c r="G21" s="17">
        <v>0</v>
      </c>
      <c r="H21" s="550">
        <f t="shared" si="0"/>
        <v>11</v>
      </c>
      <c r="I21" s="43"/>
      <c r="J21" s="43"/>
      <c r="K21" s="40"/>
      <c r="L21" s="42"/>
      <c r="M21" s="41"/>
      <c r="N21" s="21"/>
      <c r="O21" s="21"/>
      <c r="P21" s="21"/>
      <c r="Q21" s="41"/>
      <c r="R21" s="32"/>
    </row>
    <row r="22" spans="1:11" ht="12.75">
      <c r="A22" s="59">
        <v>19</v>
      </c>
      <c r="B22" s="79" t="s">
        <v>36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550">
        <f t="shared" si="0"/>
        <v>0</v>
      </c>
      <c r="I22" s="43"/>
      <c r="J22" s="40"/>
      <c r="K22" s="41"/>
    </row>
    <row r="23" spans="1:11" ht="12.75">
      <c r="A23" s="59">
        <v>20</v>
      </c>
      <c r="B23" s="79" t="s">
        <v>149</v>
      </c>
      <c r="C23" s="17">
        <v>0</v>
      </c>
      <c r="D23" s="17">
        <v>5</v>
      </c>
      <c r="E23" s="17">
        <v>4</v>
      </c>
      <c r="F23" s="17">
        <v>0</v>
      </c>
      <c r="G23" s="17">
        <v>0</v>
      </c>
      <c r="H23" s="550">
        <f t="shared" si="0"/>
        <v>9</v>
      </c>
      <c r="J23" s="21"/>
      <c r="K23" s="41"/>
    </row>
    <row r="24" spans="1:11" ht="13.5" customHeight="1">
      <c r="A24" s="59">
        <v>21</v>
      </c>
      <c r="B24" s="79" t="s">
        <v>150</v>
      </c>
      <c r="C24" s="23">
        <v>0</v>
      </c>
      <c r="D24" s="23">
        <v>10</v>
      </c>
      <c r="E24" s="23">
        <v>0</v>
      </c>
      <c r="F24" s="23">
        <v>0</v>
      </c>
      <c r="G24" s="23">
        <v>0</v>
      </c>
      <c r="H24" s="550">
        <f t="shared" si="0"/>
        <v>10</v>
      </c>
      <c r="J24" s="21"/>
      <c r="K24" s="41"/>
    </row>
    <row r="25" spans="1:18" ht="13.5" customHeight="1">
      <c r="A25" s="59">
        <v>22</v>
      </c>
      <c r="B25" s="79" t="s">
        <v>151</v>
      </c>
      <c r="C25" s="23">
        <v>0</v>
      </c>
      <c r="D25" s="23">
        <v>15</v>
      </c>
      <c r="E25" s="23">
        <v>17</v>
      </c>
      <c r="F25" s="23">
        <v>0</v>
      </c>
      <c r="G25" s="23">
        <v>0</v>
      </c>
      <c r="H25" s="550">
        <f t="shared" si="0"/>
        <v>32</v>
      </c>
      <c r="J25" s="21"/>
      <c r="K25" s="40"/>
      <c r="L25" s="42"/>
      <c r="M25" s="41"/>
      <c r="N25" s="21"/>
      <c r="O25" s="21"/>
      <c r="P25" s="21"/>
      <c r="Q25" s="41"/>
      <c r="R25" s="32"/>
    </row>
    <row r="26" spans="1:18" ht="14.25" customHeight="1">
      <c r="A26" s="59">
        <v>23</v>
      </c>
      <c r="B26" s="79" t="s">
        <v>152</v>
      </c>
      <c r="C26" s="23">
        <v>0</v>
      </c>
      <c r="D26" s="23">
        <v>71</v>
      </c>
      <c r="E26" s="23">
        <v>6</v>
      </c>
      <c r="F26" s="23">
        <v>0</v>
      </c>
      <c r="G26" s="23">
        <v>0</v>
      </c>
      <c r="H26" s="550">
        <f t="shared" si="0"/>
        <v>77</v>
      </c>
      <c r="J26" s="21"/>
      <c r="K26" s="40"/>
      <c r="L26" s="42"/>
      <c r="M26" s="41"/>
      <c r="N26" s="21"/>
      <c r="O26" s="21"/>
      <c r="P26" s="21"/>
      <c r="Q26" s="41"/>
      <c r="R26" s="32"/>
    </row>
    <row r="27" spans="1:18" ht="12.75">
      <c r="A27" s="59">
        <v>24</v>
      </c>
      <c r="B27" s="79" t="s">
        <v>153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550">
        <f t="shared" si="0"/>
        <v>0</v>
      </c>
      <c r="J27" s="21"/>
      <c r="K27" s="21"/>
      <c r="L27" s="41"/>
      <c r="M27" s="41"/>
      <c r="N27" s="21"/>
      <c r="O27" s="21"/>
      <c r="P27" s="21"/>
      <c r="Q27" s="41"/>
      <c r="R27" s="32"/>
    </row>
    <row r="28" spans="1:18" ht="12.75">
      <c r="A28" s="59">
        <v>25</v>
      </c>
      <c r="B28" s="79" t="s">
        <v>154</v>
      </c>
      <c r="C28" s="150">
        <v>4</v>
      </c>
      <c r="D28" s="150">
        <v>155</v>
      </c>
      <c r="E28" s="150">
        <v>2</v>
      </c>
      <c r="F28" s="150">
        <v>0</v>
      </c>
      <c r="G28" s="150">
        <v>0</v>
      </c>
      <c r="H28" s="550">
        <f t="shared" si="0"/>
        <v>161</v>
      </c>
      <c r="J28" s="21"/>
      <c r="K28" s="40"/>
      <c r="L28" s="42"/>
      <c r="M28" s="41"/>
      <c r="N28" s="21"/>
      <c r="O28" s="21"/>
      <c r="P28" s="21"/>
      <c r="Q28" s="41"/>
      <c r="R28" s="32"/>
    </row>
    <row r="29" spans="1:18" ht="13.5" thickBot="1">
      <c r="A29" s="60">
        <v>26</v>
      </c>
      <c r="B29" s="647" t="s">
        <v>37</v>
      </c>
      <c r="C29" s="245">
        <v>0</v>
      </c>
      <c r="D29" s="245">
        <v>39</v>
      </c>
      <c r="E29" s="245">
        <v>2</v>
      </c>
      <c r="F29" s="245">
        <v>0</v>
      </c>
      <c r="G29" s="245">
        <v>2</v>
      </c>
      <c r="H29" s="648">
        <f t="shared" si="0"/>
        <v>43</v>
      </c>
      <c r="I29" s="32"/>
      <c r="J29" s="21"/>
      <c r="K29" s="40"/>
      <c r="L29" s="42"/>
      <c r="M29" s="41"/>
      <c r="N29" s="21"/>
      <c r="O29" s="21"/>
      <c r="P29" s="21"/>
      <c r="Q29" s="41"/>
      <c r="R29" s="32"/>
    </row>
    <row r="30" spans="1:18" ht="15" customHeight="1">
      <c r="A30" s="1730" t="s">
        <v>1</v>
      </c>
      <c r="B30" s="1731"/>
      <c r="C30" s="369">
        <f aca="true" t="shared" si="1" ref="C30:H30">SUM(C4:C22)</f>
        <v>1</v>
      </c>
      <c r="D30" s="369">
        <f t="shared" si="1"/>
        <v>430</v>
      </c>
      <c r="E30" s="369">
        <f t="shared" si="1"/>
        <v>146</v>
      </c>
      <c r="F30" s="369">
        <f t="shared" si="1"/>
        <v>2</v>
      </c>
      <c r="G30" s="369">
        <f t="shared" si="1"/>
        <v>2</v>
      </c>
      <c r="H30" s="549">
        <f t="shared" si="1"/>
        <v>581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1724" t="s">
        <v>2</v>
      </c>
      <c r="B31" s="1725"/>
      <c r="C31" s="213">
        <f aca="true" t="shared" si="2" ref="C31:H31">SUM(C23:C29)</f>
        <v>4</v>
      </c>
      <c r="D31" s="213">
        <f t="shared" si="2"/>
        <v>295</v>
      </c>
      <c r="E31" s="213">
        <f t="shared" si="2"/>
        <v>31</v>
      </c>
      <c r="F31" s="213">
        <f t="shared" si="2"/>
        <v>0</v>
      </c>
      <c r="G31" s="213">
        <f t="shared" si="2"/>
        <v>2</v>
      </c>
      <c r="H31" s="546">
        <f t="shared" si="2"/>
        <v>332</v>
      </c>
      <c r="I31" s="21"/>
      <c r="J31" s="21"/>
      <c r="K31" s="21"/>
      <c r="L31" s="21"/>
      <c r="M31" s="21"/>
      <c r="N31" s="21"/>
      <c r="O31" s="21"/>
      <c r="P31" s="21"/>
      <c r="Q31" s="38"/>
      <c r="R31" s="39"/>
    </row>
    <row r="32" spans="1:18" ht="15.75" customHeight="1" thickBot="1">
      <c r="A32" s="1727" t="s">
        <v>0</v>
      </c>
      <c r="B32" s="1728"/>
      <c r="C32" s="370">
        <f aca="true" t="shared" si="3" ref="C32:H32">SUM(C30:C31)</f>
        <v>5</v>
      </c>
      <c r="D32" s="370">
        <f t="shared" si="3"/>
        <v>725</v>
      </c>
      <c r="E32" s="370">
        <f t="shared" si="3"/>
        <v>177</v>
      </c>
      <c r="F32" s="370">
        <f t="shared" si="3"/>
        <v>2</v>
      </c>
      <c r="G32" s="370">
        <f t="shared" si="3"/>
        <v>4</v>
      </c>
      <c r="H32" s="547">
        <f t="shared" si="3"/>
        <v>913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8" ht="12.75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2.75">
      <c r="A35" s="13"/>
      <c r="B35" s="13"/>
      <c r="C35" s="13"/>
      <c r="D35" s="13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  <row r="37" spans="1:8" ht="12.75">
      <c r="A37" s="13"/>
      <c r="B37" s="13"/>
      <c r="C37" s="13"/>
      <c r="D37" s="13"/>
      <c r="E37" s="13"/>
      <c r="F37" s="13"/>
      <c r="G37" s="13"/>
      <c r="H37" s="13"/>
    </row>
    <row r="38" spans="1:8" ht="12.75">
      <c r="A38" s="13"/>
      <c r="B38" s="13"/>
      <c r="C38" s="13"/>
      <c r="D38" s="13"/>
      <c r="E38" s="13"/>
      <c r="F38" s="13"/>
      <c r="G38" s="13"/>
      <c r="H38" s="13"/>
    </row>
    <row r="39" spans="1:8" ht="12.75">
      <c r="A39" s="13"/>
      <c r="B39" s="13"/>
      <c r="C39" s="13"/>
      <c r="D39" s="13"/>
      <c r="E39" s="13"/>
      <c r="F39" s="13"/>
      <c r="G39" s="13"/>
      <c r="H39" s="13"/>
    </row>
    <row r="40" spans="1:8" ht="12.75">
      <c r="A40" s="13"/>
      <c r="B40" s="13"/>
      <c r="C40" s="13"/>
      <c r="D40" s="13"/>
      <c r="E40" s="13"/>
      <c r="F40" s="13"/>
      <c r="G40" s="13"/>
      <c r="H40" s="13"/>
    </row>
    <row r="41" spans="1:8" ht="12.75">
      <c r="A41" s="13"/>
      <c r="B41" s="13"/>
      <c r="C41" s="13"/>
      <c r="D41" s="13"/>
      <c r="E41" s="13"/>
      <c r="F41" s="13"/>
      <c r="G41" s="13"/>
      <c r="H41" s="13"/>
    </row>
    <row r="42" spans="1:8" ht="12.75">
      <c r="A42" s="13"/>
      <c r="B42" s="13"/>
      <c r="C42" s="13"/>
      <c r="D42" s="13"/>
      <c r="E42" s="13"/>
      <c r="F42" s="13"/>
      <c r="G42" s="13"/>
      <c r="H42" s="13"/>
    </row>
    <row r="43" spans="1:8" ht="12.75">
      <c r="A43" s="13"/>
      <c r="B43" s="13"/>
      <c r="C43" s="13"/>
      <c r="D43" s="13"/>
      <c r="E43" s="13"/>
      <c r="F43" s="13"/>
      <c r="G43" s="13"/>
      <c r="H43" s="13"/>
    </row>
    <row r="44" spans="1:8" ht="12.75">
      <c r="A44" s="13"/>
      <c r="B44" s="13"/>
      <c r="C44" s="13"/>
      <c r="D44" s="13"/>
      <c r="E44" s="13"/>
      <c r="F44" s="13"/>
      <c r="G44" s="13"/>
      <c r="H44" s="13"/>
    </row>
    <row r="45" spans="1:8" ht="12.75">
      <c r="A45" s="13"/>
      <c r="B45" s="13"/>
      <c r="C45" s="13"/>
      <c r="D45" s="13"/>
      <c r="E45" s="13"/>
      <c r="F45" s="13"/>
      <c r="G45" s="13"/>
      <c r="H45" s="13"/>
    </row>
    <row r="46" spans="1:8" ht="12.75">
      <c r="A46" s="13"/>
      <c r="B46" s="13"/>
      <c r="C46" s="13"/>
      <c r="D46" s="13"/>
      <c r="E46" s="13"/>
      <c r="F46" s="13"/>
      <c r="G46" s="13"/>
      <c r="H46" s="13"/>
    </row>
    <row r="47" spans="1:8" ht="12.75">
      <c r="A47" s="13"/>
      <c r="B47" s="13"/>
      <c r="C47" s="13"/>
      <c r="D47" s="13"/>
      <c r="E47" s="13"/>
      <c r="F47" s="13"/>
      <c r="G47" s="13"/>
      <c r="H47" s="13"/>
    </row>
    <row r="48" spans="1:8" ht="12.75">
      <c r="A48" s="13"/>
      <c r="B48" s="13"/>
      <c r="C48" s="13"/>
      <c r="D48" s="13"/>
      <c r="E48" s="13"/>
      <c r="F48" s="13"/>
      <c r="G48" s="13"/>
      <c r="H48" s="13"/>
    </row>
    <row r="49" spans="1:8" ht="12.75">
      <c r="A49" s="13"/>
      <c r="B49" s="13"/>
      <c r="C49" s="13"/>
      <c r="D49" s="13"/>
      <c r="E49" s="13"/>
      <c r="F49" s="13"/>
      <c r="G49" s="13"/>
      <c r="H49" s="13"/>
    </row>
    <row r="50" spans="1:8" ht="12.75">
      <c r="A50" s="13"/>
      <c r="B50" s="13"/>
      <c r="C50" s="13"/>
      <c r="D50" s="13"/>
      <c r="E50" s="13"/>
      <c r="F50" s="13"/>
      <c r="G50" s="13"/>
      <c r="H50" s="13"/>
    </row>
  </sheetData>
  <sheetProtection/>
  <mergeCells count="4">
    <mergeCell ref="A32:B32"/>
    <mergeCell ref="A1:J2"/>
    <mergeCell ref="A30:B30"/>
    <mergeCell ref="A31:B31"/>
  </mergeCells>
  <printOptions horizontalCentered="1" verticalCentered="1"/>
  <pageMargins left="0.75" right="0.75" top="1" bottom="1" header="0.5" footer="0.5"/>
  <pageSetup horizontalDpi="1200" verticalDpi="12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421875" style="0" customWidth="1"/>
    <col min="2" max="2" width="16.8515625" style="0" customWidth="1"/>
    <col min="4" max="4" width="10.28125" style="0" customWidth="1"/>
    <col min="5" max="5" width="13.28125" style="0" customWidth="1"/>
    <col min="6" max="6" width="0.2890625" style="0" hidden="1" customWidth="1"/>
    <col min="7" max="10" width="8.8515625" style="0" hidden="1" customWidth="1"/>
    <col min="11" max="11" width="12.28125" style="0" customWidth="1"/>
    <col min="12" max="12" width="13.00390625" style="0" customWidth="1"/>
  </cols>
  <sheetData>
    <row r="1" spans="1:12" ht="24" customHeight="1">
      <c r="A1" s="1868" t="s">
        <v>776</v>
      </c>
      <c r="B1" s="1868"/>
      <c r="C1" s="1868"/>
      <c r="D1" s="1868"/>
      <c r="E1" s="1868"/>
      <c r="F1" s="1868"/>
      <c r="G1" s="1868"/>
      <c r="H1" s="1868"/>
      <c r="I1" s="1868"/>
      <c r="J1" s="1868"/>
      <c r="K1" s="1868"/>
      <c r="L1" s="1868"/>
    </row>
    <row r="2" spans="1:12" ht="18" customHeight="1" thickBot="1">
      <c r="A2" s="1868"/>
      <c r="B2" s="1868"/>
      <c r="C2" s="1868"/>
      <c r="D2" s="1868"/>
      <c r="E2" s="1868"/>
      <c r="F2" s="1868"/>
      <c r="G2" s="1868"/>
      <c r="H2" s="1868"/>
      <c r="I2" s="1868"/>
      <c r="J2" s="1868"/>
      <c r="K2" s="1868"/>
      <c r="L2" s="1868"/>
    </row>
    <row r="3" spans="1:12" ht="13.5" thickBot="1">
      <c r="A3" s="1747" t="s">
        <v>597</v>
      </c>
      <c r="B3" s="1885" t="s">
        <v>15</v>
      </c>
      <c r="C3" s="1882" t="s">
        <v>673</v>
      </c>
      <c r="D3" s="1883"/>
      <c r="E3" s="1884"/>
      <c r="F3" s="655"/>
      <c r="G3" s="656"/>
      <c r="H3" s="656"/>
      <c r="I3" s="656"/>
      <c r="J3" s="657"/>
      <c r="K3" s="1633" t="s">
        <v>627</v>
      </c>
      <c r="L3" s="1635"/>
    </row>
    <row r="4" spans="1:12" ht="51.75" customHeight="1" thickBot="1">
      <c r="A4" s="1755"/>
      <c r="B4" s="1886"/>
      <c r="C4" s="166" t="s">
        <v>615</v>
      </c>
      <c r="D4" s="167" t="s">
        <v>614</v>
      </c>
      <c r="E4" s="168" t="s">
        <v>684</v>
      </c>
      <c r="F4" s="658"/>
      <c r="G4" s="659"/>
      <c r="H4" s="659"/>
      <c r="I4" s="659"/>
      <c r="J4" s="660"/>
      <c r="K4" s="661" t="s">
        <v>645</v>
      </c>
      <c r="L4" s="662" t="s">
        <v>646</v>
      </c>
    </row>
    <row r="5" spans="1:12" ht="12.75">
      <c r="A5" s="59">
        <v>1</v>
      </c>
      <c r="B5" s="448" t="s">
        <v>19</v>
      </c>
      <c r="C5" s="378">
        <v>136</v>
      </c>
      <c r="D5" s="151">
        <v>11</v>
      </c>
      <c r="E5" s="649">
        <f aca="true" t="shared" si="0" ref="E5:E30">SUM(C5:D5)</f>
        <v>147</v>
      </c>
      <c r="F5" s="699"/>
      <c r="G5" s="47"/>
      <c r="H5" s="47"/>
      <c r="I5" s="47"/>
      <c r="J5" s="72"/>
      <c r="K5" s="378">
        <v>5</v>
      </c>
      <c r="L5" s="576">
        <v>1</v>
      </c>
    </row>
    <row r="6" spans="1:12" ht="12.75">
      <c r="A6" s="59">
        <v>2</v>
      </c>
      <c r="B6" s="448" t="s">
        <v>20</v>
      </c>
      <c r="C6" s="250">
        <v>46</v>
      </c>
      <c r="D6" s="23">
        <v>5</v>
      </c>
      <c r="E6" s="649">
        <f t="shared" si="0"/>
        <v>51</v>
      </c>
      <c r="F6" s="700"/>
      <c r="G6" s="6"/>
      <c r="H6" s="6"/>
      <c r="I6" s="6"/>
      <c r="J6" s="54"/>
      <c r="K6" s="250">
        <v>0</v>
      </c>
      <c r="L6" s="355">
        <v>0</v>
      </c>
    </row>
    <row r="7" spans="1:12" ht="12.75">
      <c r="A7" s="59">
        <v>3</v>
      </c>
      <c r="B7" s="448" t="s">
        <v>21</v>
      </c>
      <c r="C7" s="420">
        <v>18</v>
      </c>
      <c r="D7" s="149">
        <v>0</v>
      </c>
      <c r="E7" s="649">
        <f t="shared" si="0"/>
        <v>18</v>
      </c>
      <c r="F7" s="700"/>
      <c r="G7" s="6"/>
      <c r="H7" s="6"/>
      <c r="I7" s="6"/>
      <c r="J7" s="54"/>
      <c r="K7" s="420">
        <v>0</v>
      </c>
      <c r="L7" s="551">
        <v>0</v>
      </c>
    </row>
    <row r="8" spans="1:12" ht="12.75">
      <c r="A8" s="59">
        <v>4</v>
      </c>
      <c r="B8" s="448" t="s">
        <v>23</v>
      </c>
      <c r="C8" s="250">
        <v>44</v>
      </c>
      <c r="D8" s="23">
        <v>0</v>
      </c>
      <c r="E8" s="649">
        <f t="shared" si="0"/>
        <v>44</v>
      </c>
      <c r="F8" s="700"/>
      <c r="G8" s="6"/>
      <c r="H8" s="6"/>
      <c r="I8" s="6"/>
      <c r="J8" s="54"/>
      <c r="K8" s="250">
        <v>1</v>
      </c>
      <c r="L8" s="355">
        <v>0</v>
      </c>
    </row>
    <row r="9" spans="1:12" ht="12.75">
      <c r="A9" s="59">
        <v>5</v>
      </c>
      <c r="B9" s="448" t="s">
        <v>22</v>
      </c>
      <c r="C9" s="250">
        <v>22</v>
      </c>
      <c r="D9" s="23">
        <v>0</v>
      </c>
      <c r="E9" s="649">
        <f t="shared" si="0"/>
        <v>22</v>
      </c>
      <c r="F9" s="700"/>
      <c r="G9" s="6"/>
      <c r="H9" s="6"/>
      <c r="I9" s="6"/>
      <c r="J9" s="54"/>
      <c r="K9" s="250">
        <v>0</v>
      </c>
      <c r="L9" s="355">
        <v>0</v>
      </c>
    </row>
    <row r="10" spans="1:12" ht="12.75">
      <c r="A10" s="59">
        <v>6</v>
      </c>
      <c r="B10" s="448" t="s">
        <v>24</v>
      </c>
      <c r="C10" s="56">
        <v>67</v>
      </c>
      <c r="D10" s="6">
        <v>3</v>
      </c>
      <c r="E10" s="649">
        <f t="shared" si="0"/>
        <v>70</v>
      </c>
      <c r="F10" s="700"/>
      <c r="G10" s="6"/>
      <c r="H10" s="6"/>
      <c r="I10" s="6"/>
      <c r="J10" s="54"/>
      <c r="K10" s="56">
        <v>0</v>
      </c>
      <c r="L10" s="354">
        <v>0</v>
      </c>
    </row>
    <row r="11" spans="1:12" ht="12.75">
      <c r="A11" s="59">
        <v>7</v>
      </c>
      <c r="B11" s="448" t="s">
        <v>25</v>
      </c>
      <c r="C11" s="56">
        <v>23</v>
      </c>
      <c r="D11" s="6">
        <v>1</v>
      </c>
      <c r="E11" s="649">
        <f t="shared" si="0"/>
        <v>24</v>
      </c>
      <c r="F11" s="700"/>
      <c r="G11" s="6"/>
      <c r="H11" s="6"/>
      <c r="I11" s="6"/>
      <c r="J11" s="54"/>
      <c r="K11" s="56">
        <v>2</v>
      </c>
      <c r="L11" s="354">
        <v>0</v>
      </c>
    </row>
    <row r="12" spans="1:12" ht="12.75">
      <c r="A12" s="59">
        <v>8</v>
      </c>
      <c r="B12" s="448" t="s">
        <v>27</v>
      </c>
      <c r="C12" s="409">
        <v>26</v>
      </c>
      <c r="D12" s="78">
        <v>3</v>
      </c>
      <c r="E12" s="649">
        <f t="shared" si="0"/>
        <v>29</v>
      </c>
      <c r="F12" s="700"/>
      <c r="G12" s="6"/>
      <c r="H12" s="6"/>
      <c r="I12" s="6"/>
      <c r="J12" s="54"/>
      <c r="K12" s="409">
        <v>0</v>
      </c>
      <c r="L12" s="466">
        <v>0</v>
      </c>
    </row>
    <row r="13" spans="1:12" ht="12.75">
      <c r="A13" s="59">
        <v>9</v>
      </c>
      <c r="B13" s="448" t="s">
        <v>26</v>
      </c>
      <c r="C13" s="361">
        <v>14</v>
      </c>
      <c r="D13" s="76">
        <v>0</v>
      </c>
      <c r="E13" s="649">
        <f t="shared" si="0"/>
        <v>14</v>
      </c>
      <c r="F13" s="700"/>
      <c r="G13" s="6"/>
      <c r="H13" s="6"/>
      <c r="I13" s="6"/>
      <c r="J13" s="54"/>
      <c r="K13" s="361">
        <v>1</v>
      </c>
      <c r="L13" s="505">
        <v>0</v>
      </c>
    </row>
    <row r="14" spans="1:12" ht="12.75">
      <c r="A14" s="59">
        <v>10</v>
      </c>
      <c r="B14" s="448" t="s">
        <v>28</v>
      </c>
      <c r="C14" s="13">
        <v>35</v>
      </c>
      <c r="D14" s="23">
        <v>0</v>
      </c>
      <c r="E14" s="649">
        <f t="shared" si="0"/>
        <v>35</v>
      </c>
      <c r="F14" s="700"/>
      <c r="G14" s="6"/>
      <c r="H14" s="6"/>
      <c r="I14" s="6"/>
      <c r="J14" s="54"/>
      <c r="K14" s="250">
        <v>0</v>
      </c>
      <c r="L14" s="355">
        <v>0</v>
      </c>
    </row>
    <row r="15" spans="1:12" ht="12.75">
      <c r="A15" s="59">
        <v>11</v>
      </c>
      <c r="B15" s="448" t="s">
        <v>29</v>
      </c>
      <c r="C15" s="250">
        <v>24</v>
      </c>
      <c r="D15" s="23">
        <v>2</v>
      </c>
      <c r="E15" s="649">
        <f t="shared" si="0"/>
        <v>26</v>
      </c>
      <c r="F15" s="700"/>
      <c r="G15" s="6"/>
      <c r="H15" s="6"/>
      <c r="I15" s="6"/>
      <c r="J15" s="54"/>
      <c r="K15" s="250">
        <v>2</v>
      </c>
      <c r="L15" s="355">
        <v>1</v>
      </c>
    </row>
    <row r="16" spans="1:12" ht="13.5" customHeight="1">
      <c r="A16" s="59">
        <v>12</v>
      </c>
      <c r="B16" s="448" t="s">
        <v>545</v>
      </c>
      <c r="C16" s="56">
        <v>22</v>
      </c>
      <c r="D16" s="6">
        <v>5</v>
      </c>
      <c r="E16" s="649">
        <f t="shared" si="0"/>
        <v>27</v>
      </c>
      <c r="F16" s="700"/>
      <c r="G16" s="6"/>
      <c r="H16" s="6"/>
      <c r="I16" s="6"/>
      <c r="J16" s="54"/>
      <c r="K16" s="250"/>
      <c r="L16" s="355"/>
    </row>
    <row r="17" spans="1:12" ht="14.25" customHeight="1">
      <c r="A17" s="59">
        <v>13</v>
      </c>
      <c r="B17" s="448" t="s">
        <v>727</v>
      </c>
      <c r="C17" s="6">
        <v>21</v>
      </c>
      <c r="D17" s="6">
        <v>5</v>
      </c>
      <c r="E17" s="649">
        <f t="shared" si="0"/>
        <v>26</v>
      </c>
      <c r="F17" s="700"/>
      <c r="G17" s="6"/>
      <c r="H17" s="6"/>
      <c r="I17" s="6"/>
      <c r="J17" s="54"/>
      <c r="K17" s="56">
        <v>0</v>
      </c>
      <c r="L17" s="354">
        <v>0</v>
      </c>
    </row>
    <row r="18" spans="1:12" ht="12.75">
      <c r="A18" s="59">
        <v>14</v>
      </c>
      <c r="B18" s="448" t="s">
        <v>31</v>
      </c>
      <c r="C18" s="250">
        <v>95</v>
      </c>
      <c r="D18" s="23">
        <v>11</v>
      </c>
      <c r="E18" s="649">
        <f t="shared" si="0"/>
        <v>106</v>
      </c>
      <c r="F18" s="700"/>
      <c r="G18" s="6"/>
      <c r="H18" s="6"/>
      <c r="I18" s="6"/>
      <c r="J18" s="54"/>
      <c r="K18" s="250">
        <v>2</v>
      </c>
      <c r="L18" s="355">
        <v>0</v>
      </c>
    </row>
    <row r="19" spans="1:12" ht="12.75">
      <c r="A19" s="59">
        <v>15</v>
      </c>
      <c r="B19" s="448" t="s">
        <v>32</v>
      </c>
      <c r="C19" s="250">
        <v>72</v>
      </c>
      <c r="D19" s="23">
        <v>3</v>
      </c>
      <c r="E19" s="649">
        <f t="shared" si="0"/>
        <v>75</v>
      </c>
      <c r="F19" s="700"/>
      <c r="G19" s="6"/>
      <c r="H19" s="6"/>
      <c r="I19" s="6"/>
      <c r="J19" s="54"/>
      <c r="K19" s="250">
        <v>5</v>
      </c>
      <c r="L19" s="355">
        <v>1</v>
      </c>
    </row>
    <row r="20" spans="1:12" ht="12.75">
      <c r="A20" s="59">
        <v>16</v>
      </c>
      <c r="B20" s="448" t="s">
        <v>33</v>
      </c>
      <c r="C20" s="56">
        <v>5</v>
      </c>
      <c r="D20" s="6">
        <v>0</v>
      </c>
      <c r="E20" s="649">
        <f t="shared" si="0"/>
        <v>5</v>
      </c>
      <c r="F20" s="700"/>
      <c r="G20" s="6"/>
      <c r="H20" s="6"/>
      <c r="I20" s="6"/>
      <c r="J20" s="54"/>
      <c r="K20" s="250">
        <v>1</v>
      </c>
      <c r="L20" s="355">
        <v>1</v>
      </c>
    </row>
    <row r="21" spans="1:12" ht="12.75">
      <c r="A21" s="59">
        <v>17</v>
      </c>
      <c r="B21" s="448" t="s">
        <v>34</v>
      </c>
      <c r="C21" s="250">
        <v>10</v>
      </c>
      <c r="D21" s="23">
        <v>0</v>
      </c>
      <c r="E21" s="649">
        <f t="shared" si="0"/>
        <v>10</v>
      </c>
      <c r="F21" s="700"/>
      <c r="G21" s="6"/>
      <c r="H21" s="6"/>
      <c r="I21" s="6"/>
      <c r="J21" s="54"/>
      <c r="K21" s="250">
        <v>0</v>
      </c>
      <c r="L21" s="355">
        <v>10</v>
      </c>
    </row>
    <row r="22" spans="1:12" ht="12.75">
      <c r="A22" s="59">
        <v>18</v>
      </c>
      <c r="B22" s="448" t="s">
        <v>35</v>
      </c>
      <c r="C22" s="56">
        <v>7</v>
      </c>
      <c r="D22" s="6">
        <v>6</v>
      </c>
      <c r="E22" s="649">
        <f t="shared" si="0"/>
        <v>13</v>
      </c>
      <c r="F22" s="700"/>
      <c r="G22" s="6"/>
      <c r="H22" s="6"/>
      <c r="I22" s="6"/>
      <c r="J22" s="54"/>
      <c r="K22" s="250">
        <v>1</v>
      </c>
      <c r="L22" s="355">
        <v>3</v>
      </c>
    </row>
    <row r="23" spans="1:12" ht="12.75">
      <c r="A23" s="59">
        <v>19</v>
      </c>
      <c r="B23" s="448" t="s">
        <v>36</v>
      </c>
      <c r="C23" s="250">
        <v>52</v>
      </c>
      <c r="D23" s="23">
        <v>2</v>
      </c>
      <c r="E23" s="649">
        <f t="shared" si="0"/>
        <v>54</v>
      </c>
      <c r="F23" s="700"/>
      <c r="G23" s="6"/>
      <c r="H23" s="6"/>
      <c r="I23" s="6"/>
      <c r="J23" s="54"/>
      <c r="K23" s="250">
        <v>0</v>
      </c>
      <c r="L23" s="355">
        <v>0</v>
      </c>
    </row>
    <row r="24" spans="1:12" ht="12.75">
      <c r="A24" s="59">
        <v>20</v>
      </c>
      <c r="B24" s="448" t="s">
        <v>149</v>
      </c>
      <c r="C24" s="250">
        <v>119</v>
      </c>
      <c r="D24" s="23">
        <v>0</v>
      </c>
      <c r="E24" s="649">
        <f t="shared" si="0"/>
        <v>119</v>
      </c>
      <c r="F24" s="700"/>
      <c r="G24" s="6"/>
      <c r="H24" s="6"/>
      <c r="I24" s="6"/>
      <c r="J24" s="54"/>
      <c r="K24" s="250">
        <v>0</v>
      </c>
      <c r="L24" s="355">
        <v>0</v>
      </c>
    </row>
    <row r="25" spans="1:12" ht="13.5" customHeight="1">
      <c r="A25" s="59">
        <v>21</v>
      </c>
      <c r="B25" s="448" t="s">
        <v>150</v>
      </c>
      <c r="C25" s="250">
        <v>51</v>
      </c>
      <c r="D25" s="23">
        <v>5</v>
      </c>
      <c r="E25" s="649">
        <f t="shared" si="0"/>
        <v>56</v>
      </c>
      <c r="F25" s="700"/>
      <c r="G25" s="6"/>
      <c r="H25" s="6"/>
      <c r="I25" s="6"/>
      <c r="J25" s="54"/>
      <c r="K25" s="250">
        <v>8</v>
      </c>
      <c r="L25" s="355">
        <v>4</v>
      </c>
    </row>
    <row r="26" spans="1:12" ht="15" customHeight="1">
      <c r="A26" s="59">
        <v>22</v>
      </c>
      <c r="B26" s="448" t="s">
        <v>151</v>
      </c>
      <c r="C26" s="250">
        <v>12</v>
      </c>
      <c r="D26" s="23">
        <v>0</v>
      </c>
      <c r="E26" s="649">
        <f t="shared" si="0"/>
        <v>12</v>
      </c>
      <c r="F26" s="700"/>
      <c r="G26" s="6"/>
      <c r="H26" s="6"/>
      <c r="I26" s="6"/>
      <c r="J26" s="54"/>
      <c r="K26" s="250">
        <v>2</v>
      </c>
      <c r="L26" s="355">
        <v>0</v>
      </c>
    </row>
    <row r="27" spans="1:12" ht="12.75">
      <c r="A27" s="59">
        <v>23</v>
      </c>
      <c r="B27" s="448" t="s">
        <v>152</v>
      </c>
      <c r="C27" s="250">
        <v>67</v>
      </c>
      <c r="D27" s="23">
        <v>2</v>
      </c>
      <c r="E27" s="649">
        <f t="shared" si="0"/>
        <v>69</v>
      </c>
      <c r="F27" s="700"/>
      <c r="G27" s="6"/>
      <c r="H27" s="6"/>
      <c r="I27" s="6"/>
      <c r="J27" s="54"/>
      <c r="K27" s="250">
        <v>0</v>
      </c>
      <c r="L27" s="355">
        <v>1</v>
      </c>
    </row>
    <row r="28" spans="1:12" ht="12.75">
      <c r="A28" s="59">
        <v>24</v>
      </c>
      <c r="B28" s="448" t="s">
        <v>153</v>
      </c>
      <c r="C28" s="250">
        <v>48</v>
      </c>
      <c r="D28" s="23">
        <v>4</v>
      </c>
      <c r="E28" s="649">
        <f t="shared" si="0"/>
        <v>52</v>
      </c>
      <c r="F28" s="700"/>
      <c r="G28" s="6"/>
      <c r="H28" s="6"/>
      <c r="I28" s="6"/>
      <c r="J28" s="54"/>
      <c r="K28" s="250">
        <v>1</v>
      </c>
      <c r="L28" s="355">
        <v>0</v>
      </c>
    </row>
    <row r="29" spans="1:12" ht="12.75">
      <c r="A29" s="59">
        <v>25</v>
      </c>
      <c r="B29" s="448" t="s">
        <v>154</v>
      </c>
      <c r="C29" s="501">
        <v>107</v>
      </c>
      <c r="D29" s="150">
        <v>45</v>
      </c>
      <c r="E29" s="649">
        <f t="shared" si="0"/>
        <v>152</v>
      </c>
      <c r="F29" s="700"/>
      <c r="G29" s="6"/>
      <c r="H29" s="6"/>
      <c r="I29" s="6"/>
      <c r="J29" s="54"/>
      <c r="K29" s="501">
        <v>10</v>
      </c>
      <c r="L29" s="552">
        <v>1</v>
      </c>
    </row>
    <row r="30" spans="1:12" ht="13.5" thickBot="1">
      <c r="A30" s="439">
        <v>26</v>
      </c>
      <c r="B30" s="548" t="s">
        <v>37</v>
      </c>
      <c r="C30" s="252">
        <v>48</v>
      </c>
      <c r="D30" s="147">
        <v>2</v>
      </c>
      <c r="E30" s="649">
        <f t="shared" si="0"/>
        <v>50</v>
      </c>
      <c r="F30" s="839"/>
      <c r="G30" s="53"/>
      <c r="H30" s="53"/>
      <c r="I30" s="53"/>
      <c r="J30" s="1134"/>
      <c r="K30" s="252">
        <v>0</v>
      </c>
      <c r="L30" s="575">
        <v>0</v>
      </c>
    </row>
    <row r="31" spans="1:12" ht="12.75">
      <c r="A31" s="1587" t="s">
        <v>1</v>
      </c>
      <c r="B31" s="1678"/>
      <c r="C31" s="371">
        <f>SUM(C5:C23)</f>
        <v>739</v>
      </c>
      <c r="D31" s="487">
        <f>SUM(D5:D23)</f>
        <v>57</v>
      </c>
      <c r="E31" s="549">
        <f>SUM(E5:E23)</f>
        <v>796</v>
      </c>
      <c r="F31" s="571"/>
      <c r="G31" s="663"/>
      <c r="H31" s="663"/>
      <c r="I31" s="663"/>
      <c r="J31" s="664"/>
      <c r="K31" s="371">
        <f>SUM(K5:K23)</f>
        <v>20</v>
      </c>
      <c r="L31" s="665">
        <f>SUM(L5:L23)</f>
        <v>17</v>
      </c>
    </row>
    <row r="32" spans="1:12" ht="13.5" thickBot="1">
      <c r="A32" s="1581" t="s">
        <v>2</v>
      </c>
      <c r="B32" s="1674"/>
      <c r="C32" s="460">
        <f>SUM(C24:C30)</f>
        <v>452</v>
      </c>
      <c r="D32" s="213">
        <f>SUM(D24:D30)</f>
        <v>58</v>
      </c>
      <c r="E32" s="546">
        <f>SUM(E24:E30)</f>
        <v>510</v>
      </c>
      <c r="F32" s="416"/>
      <c r="G32" s="304"/>
      <c r="H32" s="304"/>
      <c r="I32" s="304"/>
      <c r="J32" s="543"/>
      <c r="K32" s="460">
        <f>SUM(K24:K30)</f>
        <v>21</v>
      </c>
      <c r="L32" s="546">
        <f>SUM(L24:L30)</f>
        <v>6</v>
      </c>
    </row>
    <row r="33" spans="1:12" ht="13.5" thickBot="1">
      <c r="A33" s="1880" t="s">
        <v>0</v>
      </c>
      <c r="B33" s="1881"/>
      <c r="C33" s="372">
        <f>SUM(C31:C32)</f>
        <v>1191</v>
      </c>
      <c r="D33" s="370">
        <f>SUM(D31:D32)</f>
        <v>115</v>
      </c>
      <c r="E33" s="547">
        <f>SUM(E31:E32)</f>
        <v>1306</v>
      </c>
      <c r="F33" s="666"/>
      <c r="G33" s="667"/>
      <c r="H33" s="667"/>
      <c r="I33" s="667"/>
      <c r="J33" s="668"/>
      <c r="K33" s="553">
        <f>SUM(K31:K32)</f>
        <v>41</v>
      </c>
      <c r="L33" s="554">
        <f>SUM(L31:L32)</f>
        <v>23</v>
      </c>
    </row>
  </sheetData>
  <sheetProtection/>
  <mergeCells count="8">
    <mergeCell ref="A1:L2"/>
    <mergeCell ref="A31:B31"/>
    <mergeCell ref="A32:B32"/>
    <mergeCell ref="A33:B33"/>
    <mergeCell ref="A3:A4"/>
    <mergeCell ref="C3:E3"/>
    <mergeCell ref="K3:L3"/>
    <mergeCell ref="B3:B4"/>
  </mergeCells>
  <printOptions/>
  <pageMargins left="1" right="1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.140625" style="29" customWidth="1"/>
    <col min="2" max="2" width="21.00390625" style="31" customWidth="1"/>
    <col min="3" max="3" width="11.140625" style="29" customWidth="1"/>
    <col min="4" max="4" width="15.00390625" style="29" customWidth="1"/>
    <col min="5" max="5" width="14.8515625" style="29" customWidth="1"/>
    <col min="6" max="6" width="11.7109375" style="29" customWidth="1"/>
    <col min="7" max="7" width="13.140625" style="29" customWidth="1"/>
    <col min="8" max="8" width="11.7109375" style="29" customWidth="1"/>
    <col min="9" max="9" width="10.28125" style="29" customWidth="1"/>
  </cols>
  <sheetData>
    <row r="1" spans="1:9" ht="22.5" customHeight="1">
      <c r="A1" s="1704" t="s">
        <v>777</v>
      </c>
      <c r="B1" s="1704"/>
      <c r="C1" s="1704"/>
      <c r="D1" s="1704"/>
      <c r="E1" s="1704"/>
      <c r="F1" s="1704"/>
      <c r="G1" s="1704"/>
      <c r="H1" s="1704"/>
      <c r="I1" s="1704"/>
    </row>
    <row r="2" spans="1:9" ht="12" customHeight="1" thickBot="1">
      <c r="A2" s="1704"/>
      <c r="B2" s="1704"/>
      <c r="C2" s="1704"/>
      <c r="D2" s="1704"/>
      <c r="E2" s="1704"/>
      <c r="F2" s="1704"/>
      <c r="G2" s="1704"/>
      <c r="H2" s="1704"/>
      <c r="I2" s="1704"/>
    </row>
    <row r="3" spans="1:9" ht="144.75" customHeight="1" thickBot="1">
      <c r="A3" s="1175" t="s">
        <v>597</v>
      </c>
      <c r="B3" s="1178" t="s">
        <v>15</v>
      </c>
      <c r="C3" s="759" t="s">
        <v>135</v>
      </c>
      <c r="D3" s="776" t="s">
        <v>145</v>
      </c>
      <c r="E3" s="760" t="s">
        <v>617</v>
      </c>
      <c r="F3" s="759" t="s">
        <v>139</v>
      </c>
      <c r="G3" s="776" t="s">
        <v>350</v>
      </c>
      <c r="H3" s="776" t="s">
        <v>146</v>
      </c>
      <c r="I3" s="760" t="s">
        <v>137</v>
      </c>
    </row>
    <row r="4" spans="1:9" ht="12.75">
      <c r="A4" s="178">
        <v>1</v>
      </c>
      <c r="B4" s="162" t="s">
        <v>19</v>
      </c>
      <c r="C4" s="1191">
        <v>29486</v>
      </c>
      <c r="D4" s="625">
        <v>13343</v>
      </c>
      <c r="E4" s="1192">
        <v>14153</v>
      </c>
      <c r="F4" s="1193">
        <v>11935</v>
      </c>
      <c r="G4" s="625">
        <v>0</v>
      </c>
      <c r="H4" s="625">
        <v>58401</v>
      </c>
      <c r="I4" s="1192">
        <v>25807</v>
      </c>
    </row>
    <row r="5" spans="1:9" ht="12.75">
      <c r="A5" s="59">
        <v>2</v>
      </c>
      <c r="B5" s="61" t="s">
        <v>20</v>
      </c>
      <c r="C5" s="362">
        <v>7536</v>
      </c>
      <c r="D5" s="17">
        <v>1054</v>
      </c>
      <c r="E5" s="492">
        <v>5291</v>
      </c>
      <c r="F5" s="739">
        <v>3165</v>
      </c>
      <c r="G5" s="17"/>
      <c r="H5" s="17">
        <v>14924</v>
      </c>
      <c r="I5" s="492">
        <v>6345</v>
      </c>
    </row>
    <row r="6" spans="1:9" ht="12.75">
      <c r="A6" s="59">
        <v>3</v>
      </c>
      <c r="B6" s="61" t="s">
        <v>21</v>
      </c>
      <c r="C6" s="362">
        <v>5139</v>
      </c>
      <c r="D6" s="17">
        <v>1592</v>
      </c>
      <c r="E6" s="492">
        <v>2833</v>
      </c>
      <c r="F6" s="739">
        <v>1145</v>
      </c>
      <c r="G6" s="17">
        <v>0</v>
      </c>
      <c r="H6" s="17">
        <v>7426</v>
      </c>
      <c r="I6" s="492">
        <v>3369</v>
      </c>
    </row>
    <row r="7" spans="1:9" ht="12.75">
      <c r="A7" s="59">
        <v>4</v>
      </c>
      <c r="B7" s="61" t="s">
        <v>23</v>
      </c>
      <c r="C7" s="1194">
        <v>4590</v>
      </c>
      <c r="D7" s="17">
        <v>2022</v>
      </c>
      <c r="E7" s="492">
        <v>1567</v>
      </c>
      <c r="F7" s="739">
        <v>1351</v>
      </c>
      <c r="G7" s="17"/>
      <c r="H7" s="17">
        <v>7642</v>
      </c>
      <c r="I7" s="492">
        <v>3127</v>
      </c>
    </row>
    <row r="8" spans="1:9" ht="12.75">
      <c r="A8" s="59">
        <v>5</v>
      </c>
      <c r="B8" s="61" t="s">
        <v>22</v>
      </c>
      <c r="C8" s="362">
        <v>3410</v>
      </c>
      <c r="D8" s="17">
        <v>847</v>
      </c>
      <c r="E8" s="492">
        <v>887</v>
      </c>
      <c r="F8" s="739">
        <v>1737</v>
      </c>
      <c r="G8" s="17"/>
      <c r="H8" s="17">
        <v>6945</v>
      </c>
      <c r="I8" s="492">
        <v>2505</v>
      </c>
    </row>
    <row r="9" spans="1:9" ht="12.75">
      <c r="A9" s="59">
        <v>6</v>
      </c>
      <c r="B9" s="61" t="s">
        <v>24</v>
      </c>
      <c r="C9" s="362">
        <v>9834</v>
      </c>
      <c r="D9" s="17">
        <v>5505</v>
      </c>
      <c r="E9" s="492">
        <v>5970</v>
      </c>
      <c r="F9" s="739">
        <v>4750</v>
      </c>
      <c r="G9" s="17"/>
      <c r="H9" s="17">
        <v>15735</v>
      </c>
      <c r="I9" s="492">
        <v>6745</v>
      </c>
    </row>
    <row r="10" spans="1:9" ht="12.75">
      <c r="A10" s="59">
        <v>7</v>
      </c>
      <c r="B10" s="61" t="s">
        <v>25</v>
      </c>
      <c r="C10" s="362">
        <v>5663</v>
      </c>
      <c r="D10" s="17">
        <v>192</v>
      </c>
      <c r="E10" s="492">
        <v>4571</v>
      </c>
      <c r="F10" s="739">
        <v>900</v>
      </c>
      <c r="G10" s="17"/>
      <c r="H10" s="17">
        <v>9132</v>
      </c>
      <c r="I10" s="492">
        <v>4100</v>
      </c>
    </row>
    <row r="11" spans="1:9" ht="12.75">
      <c r="A11" s="59">
        <v>8</v>
      </c>
      <c r="B11" s="61" t="s">
        <v>27</v>
      </c>
      <c r="C11" s="1195">
        <v>2076</v>
      </c>
      <c r="D11" s="75">
        <v>1684</v>
      </c>
      <c r="E11" s="555">
        <v>1391</v>
      </c>
      <c r="F11" s="774">
        <v>1340</v>
      </c>
      <c r="G11" s="75"/>
      <c r="H11" s="75">
        <v>4415</v>
      </c>
      <c r="I11" s="555">
        <v>1748</v>
      </c>
    </row>
    <row r="12" spans="1:9" ht="12.75">
      <c r="A12" s="59">
        <v>9</v>
      </c>
      <c r="B12" s="61" t="s">
        <v>26</v>
      </c>
      <c r="C12" s="1195">
        <v>2184</v>
      </c>
      <c r="D12" s="75">
        <v>1654</v>
      </c>
      <c r="E12" s="555">
        <v>1006</v>
      </c>
      <c r="F12" s="774">
        <v>824</v>
      </c>
      <c r="G12" s="75"/>
      <c r="H12" s="75">
        <v>3598</v>
      </c>
      <c r="I12" s="555">
        <v>1722</v>
      </c>
    </row>
    <row r="13" spans="1:9" ht="12.75">
      <c r="A13" s="59">
        <v>10</v>
      </c>
      <c r="B13" s="61" t="s">
        <v>28</v>
      </c>
      <c r="C13" s="363">
        <v>7136</v>
      </c>
      <c r="D13" s="71">
        <v>2373</v>
      </c>
      <c r="E13" s="1196">
        <v>1609</v>
      </c>
      <c r="F13" s="1197">
        <v>1351</v>
      </c>
      <c r="G13" s="959">
        <v>678</v>
      </c>
      <c r="H13" s="959">
        <v>9330</v>
      </c>
      <c r="I13" s="1198">
        <v>4239</v>
      </c>
    </row>
    <row r="14" spans="1:9" ht="12.75">
      <c r="A14" s="59">
        <v>11</v>
      </c>
      <c r="B14" s="61" t="s">
        <v>29</v>
      </c>
      <c r="C14" s="362">
        <v>3971</v>
      </c>
      <c r="D14" s="17">
        <v>1189</v>
      </c>
      <c r="E14" s="492">
        <v>536</v>
      </c>
      <c r="F14" s="739">
        <v>2246</v>
      </c>
      <c r="G14" s="17"/>
      <c r="H14" s="17">
        <v>8999</v>
      </c>
      <c r="I14" s="492">
        <v>3435</v>
      </c>
    </row>
    <row r="15" spans="1:9" ht="12.75">
      <c r="A15" s="59">
        <v>12</v>
      </c>
      <c r="B15" s="61" t="s">
        <v>545</v>
      </c>
      <c r="C15" s="362">
        <v>12000</v>
      </c>
      <c r="D15" s="17">
        <v>0</v>
      </c>
      <c r="E15" s="492">
        <v>0</v>
      </c>
      <c r="F15" s="929">
        <v>0</v>
      </c>
      <c r="G15" s="17">
        <v>0</v>
      </c>
      <c r="H15" s="17">
        <v>9135</v>
      </c>
      <c r="I15" s="492">
        <v>5980</v>
      </c>
    </row>
    <row r="16" spans="1:9" ht="12.75">
      <c r="A16" s="59">
        <v>13</v>
      </c>
      <c r="B16" s="61" t="s">
        <v>727</v>
      </c>
      <c r="C16" s="362">
        <v>1765</v>
      </c>
      <c r="D16" s="17">
        <v>1600</v>
      </c>
      <c r="E16" s="492">
        <v>578</v>
      </c>
      <c r="F16" s="739">
        <v>265</v>
      </c>
      <c r="G16" s="17"/>
      <c r="H16" s="17">
        <v>2533</v>
      </c>
      <c r="I16" s="492">
        <v>1765</v>
      </c>
    </row>
    <row r="17" spans="1:9" ht="12.75">
      <c r="A17" s="59">
        <v>14</v>
      </c>
      <c r="B17" s="61" t="s">
        <v>31</v>
      </c>
      <c r="C17" s="362">
        <v>6994</v>
      </c>
      <c r="D17" s="17">
        <v>2369</v>
      </c>
      <c r="E17" s="492">
        <v>4481</v>
      </c>
      <c r="F17" s="739">
        <v>3349</v>
      </c>
      <c r="G17" s="17"/>
      <c r="H17" s="1370">
        <v>10845</v>
      </c>
      <c r="I17" s="492">
        <v>4370</v>
      </c>
    </row>
    <row r="18" spans="1:9" ht="12.75">
      <c r="A18" s="59">
        <v>15</v>
      </c>
      <c r="B18" s="61" t="s">
        <v>32</v>
      </c>
      <c r="C18" s="362">
        <v>8450</v>
      </c>
      <c r="D18" s="17">
        <v>4649</v>
      </c>
      <c r="E18" s="492">
        <v>6194</v>
      </c>
      <c r="F18" s="739">
        <v>5865</v>
      </c>
      <c r="G18" s="17"/>
      <c r="H18" s="17">
        <v>16339</v>
      </c>
      <c r="I18" s="492">
        <v>6755</v>
      </c>
    </row>
    <row r="19" spans="1:9" ht="12.75">
      <c r="A19" s="59">
        <v>16</v>
      </c>
      <c r="B19" s="61" t="s">
        <v>33</v>
      </c>
      <c r="C19" s="362">
        <v>1473</v>
      </c>
      <c r="D19" s="17">
        <v>1224</v>
      </c>
      <c r="E19" s="492">
        <v>524</v>
      </c>
      <c r="F19" s="739">
        <v>1241</v>
      </c>
      <c r="G19" s="17"/>
      <c r="H19" s="1370">
        <v>3473</v>
      </c>
      <c r="I19" s="492">
        <v>1425</v>
      </c>
    </row>
    <row r="20" spans="1:9" ht="12.75">
      <c r="A20" s="59">
        <v>17</v>
      </c>
      <c r="B20" s="61" t="s">
        <v>34</v>
      </c>
      <c r="C20" s="362">
        <v>1784</v>
      </c>
      <c r="D20" s="17">
        <v>557</v>
      </c>
      <c r="E20" s="492">
        <v>1679</v>
      </c>
      <c r="F20" s="739">
        <v>2339</v>
      </c>
      <c r="G20" s="17"/>
      <c r="H20" s="17">
        <v>3511</v>
      </c>
      <c r="I20" s="492">
        <v>1696</v>
      </c>
    </row>
    <row r="21" spans="1:9" ht="12.75">
      <c r="A21" s="59">
        <v>18</v>
      </c>
      <c r="B21" s="61" t="s">
        <v>35</v>
      </c>
      <c r="C21" s="362">
        <v>4533</v>
      </c>
      <c r="D21" s="17">
        <v>1355</v>
      </c>
      <c r="E21" s="492">
        <v>3579</v>
      </c>
      <c r="F21" s="739">
        <v>1171</v>
      </c>
      <c r="G21" s="71"/>
      <c r="H21" s="17">
        <v>8535</v>
      </c>
      <c r="I21" s="492">
        <v>3670</v>
      </c>
    </row>
    <row r="22" spans="1:9" ht="12.75">
      <c r="A22" s="59">
        <v>19</v>
      </c>
      <c r="B22" s="61" t="s">
        <v>36</v>
      </c>
      <c r="C22" s="362">
        <v>2870</v>
      </c>
      <c r="D22" s="17">
        <v>931</v>
      </c>
      <c r="E22" s="492">
        <v>2446</v>
      </c>
      <c r="F22" s="739">
        <v>493</v>
      </c>
      <c r="G22" s="17">
        <v>23</v>
      </c>
      <c r="H22" s="17">
        <v>4879</v>
      </c>
      <c r="I22" s="492">
        <v>2346</v>
      </c>
    </row>
    <row r="23" spans="1:9" ht="12.75">
      <c r="A23" s="59">
        <v>20</v>
      </c>
      <c r="B23" s="61" t="s">
        <v>149</v>
      </c>
      <c r="C23" s="362">
        <v>4456</v>
      </c>
      <c r="D23" s="17">
        <v>2586</v>
      </c>
      <c r="E23" s="492">
        <v>1465</v>
      </c>
      <c r="F23" s="739">
        <v>405</v>
      </c>
      <c r="G23" s="17"/>
      <c r="H23" s="17">
        <v>5636</v>
      </c>
      <c r="I23" s="492">
        <v>630</v>
      </c>
    </row>
    <row r="24" spans="1:9" ht="12.75">
      <c r="A24" s="59">
        <v>21</v>
      </c>
      <c r="B24" s="61" t="s">
        <v>150</v>
      </c>
      <c r="C24" s="362">
        <v>3459</v>
      </c>
      <c r="D24" s="17">
        <v>277</v>
      </c>
      <c r="E24" s="492">
        <v>2957</v>
      </c>
      <c r="F24" s="739">
        <v>548</v>
      </c>
      <c r="G24" s="17"/>
      <c r="H24" s="17">
        <v>6246</v>
      </c>
      <c r="I24" s="492">
        <v>1476</v>
      </c>
    </row>
    <row r="25" spans="1:9" ht="12.75">
      <c r="A25" s="59">
        <v>22</v>
      </c>
      <c r="B25" s="61" t="s">
        <v>151</v>
      </c>
      <c r="C25" s="362">
        <v>2868</v>
      </c>
      <c r="D25" s="17">
        <v>588</v>
      </c>
      <c r="E25" s="492">
        <v>1272</v>
      </c>
      <c r="F25" s="739">
        <v>366</v>
      </c>
      <c r="G25" s="17"/>
      <c r="H25" s="17">
        <v>3181</v>
      </c>
      <c r="I25" s="492">
        <v>893</v>
      </c>
    </row>
    <row r="26" spans="1:9" ht="12.75">
      <c r="A26" s="59">
        <v>23</v>
      </c>
      <c r="B26" s="61" t="s">
        <v>152</v>
      </c>
      <c r="C26" s="362">
        <v>6372</v>
      </c>
      <c r="D26" s="17">
        <v>2578</v>
      </c>
      <c r="E26" s="492">
        <v>5928</v>
      </c>
      <c r="F26" s="739">
        <v>1416</v>
      </c>
      <c r="G26" s="17"/>
      <c r="H26" s="17">
        <v>12831</v>
      </c>
      <c r="I26" s="492">
        <v>5535</v>
      </c>
    </row>
    <row r="27" spans="1:9" ht="12.75" customHeight="1">
      <c r="A27" s="59">
        <v>24</v>
      </c>
      <c r="B27" s="61" t="s">
        <v>153</v>
      </c>
      <c r="C27" s="362">
        <v>3716</v>
      </c>
      <c r="D27" s="17">
        <v>3244</v>
      </c>
      <c r="E27" s="492">
        <v>2550</v>
      </c>
      <c r="F27" s="739">
        <v>1761</v>
      </c>
      <c r="G27" s="17"/>
      <c r="H27" s="17">
        <v>7358</v>
      </c>
      <c r="I27" s="492">
        <v>1850</v>
      </c>
    </row>
    <row r="28" spans="1:9" ht="12.75">
      <c r="A28" s="59">
        <v>25</v>
      </c>
      <c r="B28" s="61" t="s">
        <v>154</v>
      </c>
      <c r="C28" s="362">
        <v>14667</v>
      </c>
      <c r="D28" s="17">
        <v>9180</v>
      </c>
      <c r="E28" s="492">
        <v>5567</v>
      </c>
      <c r="F28" s="739">
        <v>3596</v>
      </c>
      <c r="G28" s="17"/>
      <c r="H28" s="17">
        <v>22229</v>
      </c>
      <c r="I28" s="492">
        <v>7591</v>
      </c>
    </row>
    <row r="29" spans="1:9" ht="13.5" thickBot="1">
      <c r="A29" s="439">
        <v>26</v>
      </c>
      <c r="B29" s="669" t="s">
        <v>37</v>
      </c>
      <c r="C29" s="1199">
        <v>5677</v>
      </c>
      <c r="D29" s="1200">
        <v>3426</v>
      </c>
      <c r="E29" s="1201">
        <v>2529</v>
      </c>
      <c r="F29" s="1202">
        <v>2039</v>
      </c>
      <c r="G29" s="1200"/>
      <c r="H29" s="627">
        <v>12412</v>
      </c>
      <c r="I29" s="1201">
        <v>4159</v>
      </c>
    </row>
    <row r="30" spans="1:9" s="52" customFormat="1" ht="16.5" customHeight="1">
      <c r="A30" s="1887" t="s">
        <v>1</v>
      </c>
      <c r="B30" s="1888"/>
      <c r="C30" s="1203">
        <f>SUM(C4:C22)</f>
        <v>120894</v>
      </c>
      <c r="D30" s="1204">
        <f>SUM(D4:D22)</f>
        <v>44140</v>
      </c>
      <c r="E30" s="1205">
        <f>SUM(E4:E22)</f>
        <v>59295</v>
      </c>
      <c r="F30" s="1206">
        <f>SUM(F4:F22)</f>
        <v>45467</v>
      </c>
      <c r="G30" s="1207">
        <f>SUM(G4:G23)</f>
        <v>701</v>
      </c>
      <c r="H30" s="1207">
        <f>SUM(H4:H23)</f>
        <v>211433</v>
      </c>
      <c r="I30" s="1208">
        <f>SUM(I4:I23)</f>
        <v>91779</v>
      </c>
    </row>
    <row r="31" spans="1:9" s="52" customFormat="1" ht="12.75">
      <c r="A31" s="1889" t="s">
        <v>2</v>
      </c>
      <c r="B31" s="1890"/>
      <c r="C31" s="1209">
        <f aca="true" t="shared" si="0" ref="C31:I31">SUM(C23:C29)</f>
        <v>41215</v>
      </c>
      <c r="D31" s="1210">
        <f t="shared" si="0"/>
        <v>21879</v>
      </c>
      <c r="E31" s="1211">
        <f t="shared" si="0"/>
        <v>22268</v>
      </c>
      <c r="F31" s="1209">
        <f t="shared" si="0"/>
        <v>10131</v>
      </c>
      <c r="G31" s="1210">
        <f t="shared" si="0"/>
        <v>0</v>
      </c>
      <c r="H31" s="1210">
        <f t="shared" si="0"/>
        <v>69893</v>
      </c>
      <c r="I31" s="1211">
        <f t="shared" si="0"/>
        <v>22134</v>
      </c>
    </row>
    <row r="32" spans="1:9" s="52" customFormat="1" ht="13.5" thickBot="1">
      <c r="A32" s="1891" t="s">
        <v>0</v>
      </c>
      <c r="B32" s="1892"/>
      <c r="C32" s="1212">
        <f aca="true" t="shared" si="1" ref="C32:I32">SUM(C30:C31)</f>
        <v>162109</v>
      </c>
      <c r="D32" s="1213">
        <f t="shared" si="1"/>
        <v>66019</v>
      </c>
      <c r="E32" s="1214">
        <f t="shared" si="1"/>
        <v>81563</v>
      </c>
      <c r="F32" s="1212">
        <f t="shared" si="1"/>
        <v>55598</v>
      </c>
      <c r="G32" s="1213">
        <f t="shared" si="1"/>
        <v>701</v>
      </c>
      <c r="H32" s="1213">
        <f t="shared" si="1"/>
        <v>281326</v>
      </c>
      <c r="I32" s="1214">
        <f t="shared" si="1"/>
        <v>113913</v>
      </c>
    </row>
    <row r="33" spans="1:9" ht="12.75">
      <c r="A33" s="27"/>
      <c r="B33" s="30"/>
      <c r="C33" s="27"/>
      <c r="D33" s="27"/>
      <c r="E33" s="27"/>
      <c r="F33" s="27"/>
      <c r="G33" s="27"/>
      <c r="H33" s="27"/>
      <c r="I33" s="27"/>
    </row>
    <row r="34" spans="1:9" ht="12.75">
      <c r="A34" s="27"/>
      <c r="B34" s="30"/>
      <c r="C34" s="27"/>
      <c r="D34" s="27"/>
      <c r="E34" s="27"/>
      <c r="F34" s="27"/>
      <c r="G34" s="27"/>
      <c r="H34" s="27"/>
      <c r="I34" s="27"/>
    </row>
    <row r="35" spans="1:9" ht="12.75">
      <c r="A35" s="27"/>
      <c r="B35" s="30"/>
      <c r="C35" s="27"/>
      <c r="D35" s="27"/>
      <c r="E35" s="27"/>
      <c r="F35" s="27"/>
      <c r="G35" s="27"/>
      <c r="H35" s="27"/>
      <c r="I35" s="27"/>
    </row>
    <row r="36" spans="1:9" ht="12.75">
      <c r="A36" s="27"/>
      <c r="B36" s="30"/>
      <c r="C36" s="27"/>
      <c r="D36" s="27"/>
      <c r="E36" s="27"/>
      <c r="F36" s="27"/>
      <c r="G36" s="27"/>
      <c r="H36" s="27"/>
      <c r="I36" s="27"/>
    </row>
    <row r="37" spans="1:9" ht="12.75">
      <c r="A37" s="27"/>
      <c r="B37" s="30"/>
      <c r="C37" s="27"/>
      <c r="D37" s="27"/>
      <c r="E37" s="27"/>
      <c r="F37" s="27"/>
      <c r="G37" s="27"/>
      <c r="H37" s="27"/>
      <c r="I37" s="27"/>
    </row>
    <row r="38" spans="1:9" ht="12.75">
      <c r="A38" s="27"/>
      <c r="B38" s="30"/>
      <c r="C38" s="27"/>
      <c r="D38" s="27"/>
      <c r="E38" s="27"/>
      <c r="F38" s="27"/>
      <c r="G38" s="27"/>
      <c r="H38" s="27"/>
      <c r="I38" s="27"/>
    </row>
    <row r="39" spans="1:9" ht="12.75">
      <c r="A39" s="27"/>
      <c r="B39" s="30"/>
      <c r="C39" s="27"/>
      <c r="D39" s="27"/>
      <c r="E39" s="27"/>
      <c r="F39" s="27"/>
      <c r="G39" s="27"/>
      <c r="H39" s="27"/>
      <c r="I39" s="27"/>
    </row>
    <row r="40" spans="1:9" ht="12.75">
      <c r="A40" s="27"/>
      <c r="B40" s="30"/>
      <c r="C40" s="27"/>
      <c r="D40" s="27"/>
      <c r="E40" s="27"/>
      <c r="F40" s="27"/>
      <c r="G40" s="27"/>
      <c r="H40" s="27"/>
      <c r="I40" s="27"/>
    </row>
    <row r="41" spans="1:9" ht="12.75">
      <c r="A41" s="27"/>
      <c r="B41" s="30"/>
      <c r="C41" s="27"/>
      <c r="D41" s="27"/>
      <c r="E41" s="27"/>
      <c r="F41" s="27"/>
      <c r="G41" s="27"/>
      <c r="H41" s="27"/>
      <c r="I41" s="27"/>
    </row>
    <row r="42" spans="1:9" ht="12.75">
      <c r="A42" s="27"/>
      <c r="B42" s="30"/>
      <c r="C42" s="27"/>
      <c r="D42" s="27"/>
      <c r="E42" s="27"/>
      <c r="F42" s="27"/>
      <c r="G42" s="27"/>
      <c r="H42" s="27"/>
      <c r="I42" s="27"/>
    </row>
    <row r="43" spans="1:9" ht="12.75">
      <c r="A43" s="27"/>
      <c r="B43" s="30"/>
      <c r="C43" s="27"/>
      <c r="D43" s="27"/>
      <c r="E43" s="27"/>
      <c r="F43" s="27"/>
      <c r="G43" s="27"/>
      <c r="H43" s="27"/>
      <c r="I43" s="27"/>
    </row>
    <row r="44" spans="1:9" ht="12.75">
      <c r="A44" s="27"/>
      <c r="B44" s="30"/>
      <c r="C44" s="27"/>
      <c r="D44" s="27"/>
      <c r="E44" s="27"/>
      <c r="F44" s="27"/>
      <c r="G44" s="27"/>
      <c r="H44" s="27"/>
      <c r="I44" s="27"/>
    </row>
    <row r="45" spans="1:9" ht="12.75">
      <c r="A45" s="27"/>
      <c r="B45" s="30"/>
      <c r="C45" s="27"/>
      <c r="D45" s="27"/>
      <c r="E45" s="27"/>
      <c r="F45" s="27"/>
      <c r="G45" s="27"/>
      <c r="H45" s="27"/>
      <c r="I45" s="27"/>
    </row>
    <row r="46" spans="1:9" ht="12.75">
      <c r="A46" s="27"/>
      <c r="B46" s="30"/>
      <c r="C46" s="27"/>
      <c r="D46" s="27"/>
      <c r="E46" s="27"/>
      <c r="F46" s="27"/>
      <c r="G46" s="27"/>
      <c r="H46" s="27"/>
      <c r="I46" s="27"/>
    </row>
    <row r="47" spans="1:9" ht="12.75">
      <c r="A47" s="27"/>
      <c r="B47" s="30"/>
      <c r="C47" s="27"/>
      <c r="D47" s="27"/>
      <c r="E47" s="27"/>
      <c r="F47" s="27"/>
      <c r="G47" s="27"/>
      <c r="H47" s="27"/>
      <c r="I47" s="27"/>
    </row>
    <row r="48" spans="1:9" ht="12.75">
      <c r="A48" s="27"/>
      <c r="B48" s="30"/>
      <c r="C48" s="27"/>
      <c r="D48" s="27"/>
      <c r="E48" s="27"/>
      <c r="F48" s="27"/>
      <c r="G48" s="27"/>
      <c r="H48" s="27"/>
      <c r="I48" s="27"/>
    </row>
    <row r="49" spans="1:9" ht="12.75">
      <c r="A49" s="27"/>
      <c r="B49" s="30"/>
      <c r="C49" s="27"/>
      <c r="D49" s="27"/>
      <c r="E49" s="27"/>
      <c r="F49" s="27"/>
      <c r="G49" s="27"/>
      <c r="H49" s="27"/>
      <c r="I49" s="27"/>
    </row>
    <row r="50" spans="1:9" ht="12.75">
      <c r="A50" s="27"/>
      <c r="B50" s="30"/>
      <c r="C50" s="27"/>
      <c r="D50" s="27"/>
      <c r="E50" s="27"/>
      <c r="F50" s="27"/>
      <c r="G50" s="27"/>
      <c r="H50" s="27"/>
      <c r="I50" s="27"/>
    </row>
  </sheetData>
  <sheetProtection/>
  <mergeCells count="4">
    <mergeCell ref="A30:B30"/>
    <mergeCell ref="A31:B31"/>
    <mergeCell ref="A32:B32"/>
    <mergeCell ref="A1:I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N39" sqref="N39"/>
    </sheetView>
  </sheetViews>
  <sheetFormatPr defaultColWidth="9.140625" defaultRowHeight="12.75"/>
  <cols>
    <col min="1" max="1" width="3.00390625" style="0" customWidth="1"/>
    <col min="2" max="2" width="21.28125" style="0" customWidth="1"/>
    <col min="3" max="3" width="10.140625" style="0" customWidth="1"/>
    <col min="4" max="4" width="8.57421875" style="0" customWidth="1"/>
    <col min="5" max="5" width="13.421875" style="0" customWidth="1"/>
    <col min="6" max="6" width="15.28125" style="0" customWidth="1"/>
    <col min="7" max="7" width="11.57421875" style="0" customWidth="1"/>
  </cols>
  <sheetData>
    <row r="1" spans="1:7" ht="13.5" customHeight="1">
      <c r="A1" s="1893" t="s">
        <v>778</v>
      </c>
      <c r="B1" s="1894"/>
      <c r="C1" s="1894"/>
      <c r="D1" s="1894"/>
      <c r="E1" s="1894"/>
      <c r="F1" s="1894"/>
      <c r="G1" s="1895"/>
    </row>
    <row r="2" spans="1:7" ht="12.75">
      <c r="A2" s="1896"/>
      <c r="B2" s="1897"/>
      <c r="C2" s="1897"/>
      <c r="D2" s="1897"/>
      <c r="E2" s="1897"/>
      <c r="F2" s="1897"/>
      <c r="G2" s="1898"/>
    </row>
    <row r="3" spans="1:7" ht="38.25">
      <c r="A3" s="1902" t="s">
        <v>597</v>
      </c>
      <c r="B3" s="307" t="s">
        <v>15</v>
      </c>
      <c r="C3" s="36" t="s">
        <v>138</v>
      </c>
      <c r="D3" s="36" t="s">
        <v>134</v>
      </c>
      <c r="E3" s="36" t="s">
        <v>132</v>
      </c>
      <c r="F3" s="36" t="s">
        <v>147</v>
      </c>
      <c r="G3" s="556" t="s">
        <v>133</v>
      </c>
    </row>
    <row r="4" spans="1:9" ht="12.75">
      <c r="A4" s="1903"/>
      <c r="B4" s="61" t="s">
        <v>19</v>
      </c>
      <c r="C4" s="6">
        <v>774</v>
      </c>
      <c r="D4" s="6">
        <v>21</v>
      </c>
      <c r="E4" s="6">
        <v>20</v>
      </c>
      <c r="F4" s="6">
        <v>4</v>
      </c>
      <c r="G4" s="550">
        <f>SUM(D4:F4)</f>
        <v>45</v>
      </c>
      <c r="H4" s="40"/>
      <c r="I4" s="32"/>
    </row>
    <row r="5" spans="1:10" ht="12.75">
      <c r="A5" s="59">
        <v>2</v>
      </c>
      <c r="B5" s="61" t="s">
        <v>20</v>
      </c>
      <c r="C5" s="23">
        <v>792</v>
      </c>
      <c r="D5" s="23">
        <v>0</v>
      </c>
      <c r="E5" s="23">
        <v>1</v>
      </c>
      <c r="F5" s="23">
        <v>0</v>
      </c>
      <c r="G5" s="550">
        <f>SUM(D5:F5)</f>
        <v>1</v>
      </c>
      <c r="H5" s="42"/>
      <c r="I5" s="40"/>
      <c r="J5" s="32"/>
    </row>
    <row r="6" spans="1:7" ht="12.75">
      <c r="A6" s="59">
        <v>3</v>
      </c>
      <c r="B6" s="139" t="s">
        <v>21</v>
      </c>
      <c r="C6" s="23">
        <v>518</v>
      </c>
      <c r="D6" s="23">
        <v>9</v>
      </c>
      <c r="E6" s="23">
        <v>7</v>
      </c>
      <c r="F6" s="23">
        <v>0</v>
      </c>
      <c r="G6" s="550">
        <f>SUM(D6:F6)</f>
        <v>16</v>
      </c>
    </row>
    <row r="7" spans="1:7" ht="12.75">
      <c r="A7" s="59">
        <v>4</v>
      </c>
      <c r="B7" s="61" t="s">
        <v>23</v>
      </c>
      <c r="C7" s="23">
        <v>285</v>
      </c>
      <c r="D7" s="23">
        <v>4</v>
      </c>
      <c r="E7" s="23">
        <v>1</v>
      </c>
      <c r="F7" s="23">
        <v>0</v>
      </c>
      <c r="G7" s="550">
        <f>SUM(D7:F7)</f>
        <v>5</v>
      </c>
    </row>
    <row r="8" spans="1:7" ht="12.75">
      <c r="A8" s="59">
        <v>5</v>
      </c>
      <c r="B8" s="61" t="s">
        <v>22</v>
      </c>
      <c r="C8" s="23">
        <v>564</v>
      </c>
      <c r="D8" s="70">
        <v>11</v>
      </c>
      <c r="E8" s="70">
        <v>0</v>
      </c>
      <c r="F8" s="70">
        <v>0</v>
      </c>
      <c r="G8" s="550">
        <f>SUM(D8:F8)</f>
        <v>11</v>
      </c>
    </row>
    <row r="9" spans="1:7" ht="12.75">
      <c r="A9" s="59">
        <v>6</v>
      </c>
      <c r="B9" s="162" t="s">
        <v>24</v>
      </c>
      <c r="C9" s="6">
        <v>503</v>
      </c>
      <c r="D9" s="6">
        <v>1</v>
      </c>
      <c r="E9" s="6">
        <v>2</v>
      </c>
      <c r="F9" s="6">
        <v>0</v>
      </c>
      <c r="G9" s="550">
        <f aca="true" t="shared" si="0" ref="G9:G19">SUM(D9:F9)</f>
        <v>3</v>
      </c>
    </row>
    <row r="10" spans="1:7" ht="12.75">
      <c r="A10" s="59">
        <v>7</v>
      </c>
      <c r="B10" s="61" t="s">
        <v>25</v>
      </c>
      <c r="C10" s="53">
        <v>360</v>
      </c>
      <c r="D10" s="170">
        <v>2</v>
      </c>
      <c r="E10" s="170">
        <v>2</v>
      </c>
      <c r="F10" s="170">
        <v>0</v>
      </c>
      <c r="G10" s="550">
        <f t="shared" si="0"/>
        <v>4</v>
      </c>
    </row>
    <row r="11" spans="1:7" ht="14.25" customHeight="1">
      <c r="A11" s="59">
        <v>8</v>
      </c>
      <c r="B11" s="61" t="s">
        <v>27</v>
      </c>
      <c r="C11" s="76">
        <v>359</v>
      </c>
      <c r="D11" s="76">
        <v>4</v>
      </c>
      <c r="E11" s="76">
        <v>0</v>
      </c>
      <c r="F11" s="76">
        <v>0</v>
      </c>
      <c r="G11" s="550">
        <f t="shared" si="0"/>
        <v>4</v>
      </c>
    </row>
    <row r="12" spans="1:7" ht="12.75">
      <c r="A12" s="59">
        <v>9</v>
      </c>
      <c r="B12" s="61" t="s">
        <v>26</v>
      </c>
      <c r="C12" s="76">
        <v>437</v>
      </c>
      <c r="D12" s="76">
        <v>2</v>
      </c>
      <c r="E12" s="76">
        <v>0</v>
      </c>
      <c r="F12" s="76">
        <v>0</v>
      </c>
      <c r="G12" s="550">
        <f t="shared" si="0"/>
        <v>2</v>
      </c>
    </row>
    <row r="13" spans="1:7" ht="12.75">
      <c r="A13" s="59">
        <v>10</v>
      </c>
      <c r="B13" s="61" t="s">
        <v>28</v>
      </c>
      <c r="C13" s="23">
        <v>238</v>
      </c>
      <c r="D13" s="23">
        <v>22</v>
      </c>
      <c r="E13" s="23">
        <v>7</v>
      </c>
      <c r="F13" s="23">
        <v>0</v>
      </c>
      <c r="G13" s="550">
        <f>SUM(D13:F13)</f>
        <v>29</v>
      </c>
    </row>
    <row r="14" spans="1:10" ht="12.75">
      <c r="A14" s="59">
        <v>11</v>
      </c>
      <c r="B14" s="61" t="s">
        <v>29</v>
      </c>
      <c r="C14" s="6">
        <v>349</v>
      </c>
      <c r="D14" s="6">
        <v>4</v>
      </c>
      <c r="E14" s="23">
        <v>0</v>
      </c>
      <c r="F14" s="23">
        <v>0</v>
      </c>
      <c r="G14" s="550">
        <f>SUM(D14:F14)</f>
        <v>4</v>
      </c>
      <c r="H14" s="41"/>
      <c r="I14" s="21"/>
      <c r="J14" s="32"/>
    </row>
    <row r="15" spans="1:10" ht="12.75">
      <c r="A15" s="59">
        <v>12</v>
      </c>
      <c r="B15" s="61" t="s">
        <v>545</v>
      </c>
      <c r="C15" s="23">
        <v>497</v>
      </c>
      <c r="D15" s="23">
        <v>13</v>
      </c>
      <c r="E15" s="23">
        <v>0</v>
      </c>
      <c r="F15" s="23">
        <v>0</v>
      </c>
      <c r="G15" s="550">
        <f>SUM(D15:F15)</f>
        <v>13</v>
      </c>
      <c r="H15" s="41"/>
      <c r="I15" s="21"/>
      <c r="J15" s="32"/>
    </row>
    <row r="16" spans="1:10" ht="12.75">
      <c r="A16" s="59">
        <v>13</v>
      </c>
      <c r="B16" s="61" t="s">
        <v>727</v>
      </c>
      <c r="C16" s="23">
        <v>136</v>
      </c>
      <c r="D16" s="23">
        <v>0</v>
      </c>
      <c r="E16" s="23">
        <v>0</v>
      </c>
      <c r="F16" s="23">
        <v>0</v>
      </c>
      <c r="G16" s="550">
        <f>SUM(D16:F16)</f>
        <v>0</v>
      </c>
      <c r="H16" s="42"/>
      <c r="I16" s="40"/>
      <c r="J16" s="32"/>
    </row>
    <row r="17" spans="1:10" ht="12.75">
      <c r="A17" s="59">
        <v>14</v>
      </c>
      <c r="B17" s="61" t="s">
        <v>31</v>
      </c>
      <c r="C17" s="23">
        <v>403</v>
      </c>
      <c r="D17" s="23">
        <v>2</v>
      </c>
      <c r="E17" s="23">
        <v>1</v>
      </c>
      <c r="F17" s="23">
        <v>0</v>
      </c>
      <c r="G17" s="550">
        <f>SUM(D17:F17)</f>
        <v>3</v>
      </c>
      <c r="H17" s="42"/>
      <c r="I17" s="40"/>
      <c r="J17" s="32"/>
    </row>
    <row r="18" spans="1:10" ht="12.75">
      <c r="A18" s="59">
        <v>15</v>
      </c>
      <c r="B18" s="61" t="s">
        <v>32</v>
      </c>
      <c r="C18" s="23">
        <v>660</v>
      </c>
      <c r="D18" s="23">
        <v>43</v>
      </c>
      <c r="E18" s="23">
        <v>7</v>
      </c>
      <c r="F18" s="23">
        <v>1</v>
      </c>
      <c r="G18" s="550">
        <f t="shared" si="0"/>
        <v>51</v>
      </c>
      <c r="H18" s="42"/>
      <c r="I18" s="40"/>
      <c r="J18" s="32"/>
    </row>
    <row r="19" spans="1:10" ht="12.75">
      <c r="A19" s="59">
        <v>16</v>
      </c>
      <c r="B19" s="61" t="s">
        <v>33</v>
      </c>
      <c r="C19" s="23">
        <v>11</v>
      </c>
      <c r="D19" s="23">
        <v>3</v>
      </c>
      <c r="E19" s="23">
        <v>1</v>
      </c>
      <c r="F19" s="23">
        <v>0</v>
      </c>
      <c r="G19" s="550">
        <f t="shared" si="0"/>
        <v>4</v>
      </c>
      <c r="H19" s="42"/>
      <c r="I19" s="40"/>
      <c r="J19" s="32"/>
    </row>
    <row r="20" spans="1:10" ht="12.75">
      <c r="A20" s="59">
        <v>17</v>
      </c>
      <c r="B20" s="61" t="s">
        <v>34</v>
      </c>
      <c r="C20" s="23">
        <v>215</v>
      </c>
      <c r="D20" s="23">
        <v>1</v>
      </c>
      <c r="E20" s="23">
        <v>1</v>
      </c>
      <c r="F20" s="23">
        <v>0</v>
      </c>
      <c r="G20" s="550">
        <f aca="true" t="shared" si="1" ref="G20:G32">SUM(D20:F20)</f>
        <v>2</v>
      </c>
      <c r="H20" s="42"/>
      <c r="I20" s="21"/>
      <c r="J20" s="32"/>
    </row>
    <row r="21" spans="1:10" ht="12.75">
      <c r="A21" s="59">
        <v>18</v>
      </c>
      <c r="B21" s="61" t="s">
        <v>35</v>
      </c>
      <c r="C21" s="6">
        <v>1042</v>
      </c>
      <c r="D21" s="6">
        <v>12</v>
      </c>
      <c r="E21" s="6">
        <v>2</v>
      </c>
      <c r="F21" s="6">
        <v>0</v>
      </c>
      <c r="G21" s="550">
        <f>SUM(D21:F21)</f>
        <v>14</v>
      </c>
      <c r="H21" s="42"/>
      <c r="I21" s="40"/>
      <c r="J21" s="32"/>
    </row>
    <row r="22" spans="1:10" ht="12.75">
      <c r="A22" s="59">
        <v>19</v>
      </c>
      <c r="B22" s="61" t="s">
        <v>36</v>
      </c>
      <c r="C22" s="6">
        <v>322</v>
      </c>
      <c r="D22" s="6">
        <v>4</v>
      </c>
      <c r="E22" s="6">
        <v>2</v>
      </c>
      <c r="F22" s="6">
        <v>0</v>
      </c>
      <c r="G22" s="550">
        <f t="shared" si="1"/>
        <v>6</v>
      </c>
      <c r="H22" s="42"/>
      <c r="I22" s="40"/>
      <c r="J22" s="32"/>
    </row>
    <row r="23" spans="1:10" ht="12.75">
      <c r="A23" s="59">
        <v>20</v>
      </c>
      <c r="B23" s="61" t="s">
        <v>149</v>
      </c>
      <c r="C23" s="23">
        <v>2</v>
      </c>
      <c r="D23" s="23">
        <v>2</v>
      </c>
      <c r="E23" s="23">
        <v>0</v>
      </c>
      <c r="F23" s="23">
        <v>2</v>
      </c>
      <c r="G23" s="550">
        <f t="shared" si="1"/>
        <v>4</v>
      </c>
      <c r="H23" s="44"/>
      <c r="I23" s="32"/>
      <c r="J23" s="32"/>
    </row>
    <row r="24" spans="1:10" ht="12.75">
      <c r="A24" s="59">
        <v>21</v>
      </c>
      <c r="B24" s="61" t="s">
        <v>150</v>
      </c>
      <c r="C24" s="23">
        <v>482</v>
      </c>
      <c r="D24" s="23">
        <v>2</v>
      </c>
      <c r="E24" s="23">
        <v>0</v>
      </c>
      <c r="F24" s="23">
        <v>0</v>
      </c>
      <c r="G24" s="550">
        <f t="shared" si="1"/>
        <v>2</v>
      </c>
      <c r="H24" s="38"/>
      <c r="I24" s="32"/>
      <c r="J24" s="32"/>
    </row>
    <row r="25" spans="1:10" ht="12.75">
      <c r="A25" s="59">
        <v>22</v>
      </c>
      <c r="B25" s="61" t="s">
        <v>151</v>
      </c>
      <c r="C25" s="23">
        <v>120</v>
      </c>
      <c r="D25" s="23">
        <v>9</v>
      </c>
      <c r="E25" s="23">
        <v>1</v>
      </c>
      <c r="F25" s="23">
        <v>0</v>
      </c>
      <c r="G25" s="550">
        <f>SUM(D25:F25)</f>
        <v>10</v>
      </c>
      <c r="H25" s="32"/>
      <c r="I25" s="32"/>
      <c r="J25" s="32"/>
    </row>
    <row r="26" spans="1:10" ht="12.75">
      <c r="A26" s="59">
        <v>23</v>
      </c>
      <c r="B26" s="61" t="s">
        <v>152</v>
      </c>
      <c r="C26" s="147">
        <v>729</v>
      </c>
      <c r="D26" s="23">
        <v>8</v>
      </c>
      <c r="E26" s="23">
        <v>1</v>
      </c>
      <c r="F26" s="23">
        <v>0</v>
      </c>
      <c r="G26" s="550">
        <f t="shared" si="1"/>
        <v>9</v>
      </c>
      <c r="H26" s="32"/>
      <c r="I26" s="32"/>
      <c r="J26" s="32"/>
    </row>
    <row r="27" spans="1:10" ht="12.75">
      <c r="A27" s="59">
        <v>24</v>
      </c>
      <c r="B27" s="61" t="s">
        <v>153</v>
      </c>
      <c r="C27" s="6">
        <v>132</v>
      </c>
      <c r="D27" s="23">
        <v>6</v>
      </c>
      <c r="E27" s="23"/>
      <c r="F27" s="23"/>
      <c r="G27" s="550">
        <f t="shared" si="1"/>
        <v>6</v>
      </c>
      <c r="H27" s="32"/>
      <c r="I27" s="32"/>
      <c r="J27" s="32"/>
    </row>
    <row r="28" spans="1:10" ht="12.75">
      <c r="A28" s="59">
        <v>25</v>
      </c>
      <c r="B28" s="61" t="s">
        <v>154</v>
      </c>
      <c r="C28" s="353">
        <v>1346</v>
      </c>
      <c r="D28" s="77">
        <v>18</v>
      </c>
      <c r="E28" s="77">
        <v>11</v>
      </c>
      <c r="F28" s="70">
        <v>34</v>
      </c>
      <c r="G28" s="550">
        <f t="shared" si="1"/>
        <v>63</v>
      </c>
      <c r="H28" s="32"/>
      <c r="I28" s="32"/>
      <c r="J28" s="32"/>
    </row>
    <row r="29" spans="1:10" ht="13.5" thickBot="1">
      <c r="A29" s="439">
        <v>26</v>
      </c>
      <c r="B29" s="669" t="s">
        <v>37</v>
      </c>
      <c r="C29" s="170">
        <v>960</v>
      </c>
      <c r="D29" s="170">
        <v>24</v>
      </c>
      <c r="E29" s="170">
        <v>4</v>
      </c>
      <c r="F29" s="170">
        <v>0</v>
      </c>
      <c r="G29" s="550">
        <f t="shared" si="1"/>
        <v>28</v>
      </c>
      <c r="H29" s="32"/>
      <c r="I29" s="32"/>
      <c r="J29" s="32"/>
    </row>
    <row r="30" spans="1:10" ht="12.75">
      <c r="A30" s="1702" t="s">
        <v>1</v>
      </c>
      <c r="B30" s="1667"/>
      <c r="C30" s="617">
        <f>SUM(C4:C22)</f>
        <v>8465</v>
      </c>
      <c r="D30" s="617">
        <f>SUM(D4:D22)</f>
        <v>158</v>
      </c>
      <c r="E30" s="617">
        <f>SUM(E4:E22)</f>
        <v>54</v>
      </c>
      <c r="F30" s="617">
        <f>SUM(F4:F22)</f>
        <v>5</v>
      </c>
      <c r="G30" s="618">
        <f t="shared" si="1"/>
        <v>217</v>
      </c>
      <c r="H30" s="32"/>
      <c r="I30" s="32"/>
      <c r="J30" s="32"/>
    </row>
    <row r="31" spans="1:10" ht="12.75">
      <c r="A31" s="1901" t="s">
        <v>2</v>
      </c>
      <c r="B31" s="1655"/>
      <c r="C31" s="145">
        <f>SUM(C23:C29)</f>
        <v>3771</v>
      </c>
      <c r="D31" s="145">
        <f>SUM(D23:D29)</f>
        <v>69</v>
      </c>
      <c r="E31" s="145">
        <f>SUM(E23:E29)</f>
        <v>17</v>
      </c>
      <c r="F31" s="145">
        <f>SUM(F23:F29)</f>
        <v>36</v>
      </c>
      <c r="G31" s="557">
        <f t="shared" si="1"/>
        <v>122</v>
      </c>
      <c r="H31" s="32"/>
      <c r="I31" s="32"/>
      <c r="J31" s="32"/>
    </row>
    <row r="32" spans="1:10" ht="13.5" thickBot="1">
      <c r="A32" s="1899" t="s">
        <v>0</v>
      </c>
      <c r="B32" s="1900"/>
      <c r="C32" s="558">
        <f>SUM(C30:C31)</f>
        <v>12236</v>
      </c>
      <c r="D32" s="558">
        <f>SUM(D30:D31)</f>
        <v>227</v>
      </c>
      <c r="E32" s="558">
        <f>SUM(E30:E31)</f>
        <v>71</v>
      </c>
      <c r="F32" s="558">
        <f>SUM(F30:F31)</f>
        <v>41</v>
      </c>
      <c r="G32" s="559">
        <f t="shared" si="1"/>
        <v>339</v>
      </c>
      <c r="H32" s="32"/>
      <c r="I32" s="32"/>
      <c r="J32" s="32"/>
    </row>
    <row r="33" spans="1:10" ht="12.75">
      <c r="A33" s="13"/>
      <c r="B33" s="13"/>
      <c r="C33" s="13"/>
      <c r="D33" s="13"/>
      <c r="E33" s="13"/>
      <c r="F33" s="13"/>
      <c r="G33" s="13"/>
      <c r="H33" s="32"/>
      <c r="I33" s="32"/>
      <c r="J33" s="32"/>
    </row>
    <row r="34" spans="1:4" ht="12.75">
      <c r="A34" s="13"/>
      <c r="B34" s="32"/>
      <c r="C34" s="32"/>
      <c r="D34" s="32"/>
    </row>
    <row r="35" spans="1:4" ht="12.75">
      <c r="A35" s="13"/>
      <c r="B35" s="32"/>
      <c r="C35" s="32"/>
      <c r="D35" s="32"/>
    </row>
    <row r="36" spans="1:4" ht="12.75">
      <c r="A36" s="13"/>
      <c r="B36" s="32"/>
      <c r="C36" s="32"/>
      <c r="D36" s="32"/>
    </row>
    <row r="37" spans="1:7" ht="12.75">
      <c r="A37" s="13"/>
      <c r="B37" s="13"/>
      <c r="C37" s="13"/>
      <c r="D37" s="13"/>
      <c r="E37" s="13"/>
      <c r="F37" s="13"/>
      <c r="G37" s="13"/>
    </row>
    <row r="38" spans="1:7" ht="12.75">
      <c r="A38" s="13"/>
      <c r="B38" s="13"/>
      <c r="C38" s="13"/>
      <c r="D38" s="13"/>
      <c r="E38" s="13"/>
      <c r="F38" s="13"/>
      <c r="G38" s="13"/>
    </row>
    <row r="39" spans="1:7" ht="12.75">
      <c r="A39" s="13"/>
      <c r="B39" s="13"/>
      <c r="C39" s="13"/>
      <c r="D39" s="13"/>
      <c r="E39" s="13"/>
      <c r="F39" s="13"/>
      <c r="G39" s="13"/>
    </row>
    <row r="40" spans="1:7" ht="12.75">
      <c r="A40" s="13"/>
      <c r="B40" s="13"/>
      <c r="C40" s="13"/>
      <c r="D40" s="13"/>
      <c r="E40" s="13"/>
      <c r="F40" s="13"/>
      <c r="G40" s="13"/>
    </row>
    <row r="41" spans="1:7" ht="12.75">
      <c r="A41" s="13"/>
      <c r="B41" s="13"/>
      <c r="C41" s="13"/>
      <c r="D41" s="13"/>
      <c r="E41" s="13"/>
      <c r="F41" s="13"/>
      <c r="G41" s="13"/>
    </row>
    <row r="42" spans="1:7" ht="12.75">
      <c r="A42" s="13"/>
      <c r="B42" s="13"/>
      <c r="C42" s="13"/>
      <c r="D42" s="13"/>
      <c r="E42" s="13"/>
      <c r="F42" s="13"/>
      <c r="G42" s="13"/>
    </row>
    <row r="43" spans="1:7" ht="12.75">
      <c r="A43" s="13"/>
      <c r="B43" s="13"/>
      <c r="C43" s="13"/>
      <c r="D43" s="13"/>
      <c r="E43" s="13"/>
      <c r="F43" s="13"/>
      <c r="G43" s="13"/>
    </row>
    <row r="44" spans="1:7" ht="12.75">
      <c r="A44" s="13"/>
      <c r="B44" s="13"/>
      <c r="C44" s="13"/>
      <c r="D44" s="13"/>
      <c r="E44" s="13"/>
      <c r="F44" s="13"/>
      <c r="G44" s="13"/>
    </row>
    <row r="45" spans="1:7" ht="12.75">
      <c r="A45" s="13"/>
      <c r="B45" s="13"/>
      <c r="C45" s="13"/>
      <c r="D45" s="13"/>
      <c r="E45" s="13"/>
      <c r="F45" s="13"/>
      <c r="G45" s="13"/>
    </row>
    <row r="46" spans="1:7" ht="12.75">
      <c r="A46" s="13"/>
      <c r="B46" s="13"/>
      <c r="C46" s="13"/>
      <c r="D46" s="13"/>
      <c r="E46" s="13"/>
      <c r="F46" s="13"/>
      <c r="G46" s="13"/>
    </row>
    <row r="47" spans="1:7" ht="12.75">
      <c r="A47" s="13"/>
      <c r="B47" s="13"/>
      <c r="C47" s="13"/>
      <c r="D47" s="13"/>
      <c r="E47" s="13"/>
      <c r="F47" s="13"/>
      <c r="G47" s="13"/>
    </row>
    <row r="48" spans="1:7" ht="12.75">
      <c r="A48" s="13"/>
      <c r="B48" s="13"/>
      <c r="C48" s="13"/>
      <c r="D48" s="13"/>
      <c r="E48" s="13"/>
      <c r="F48" s="13"/>
      <c r="G48" s="13"/>
    </row>
    <row r="49" spans="1:7" ht="12.75">
      <c r="A49" s="13"/>
      <c r="B49" s="13"/>
      <c r="C49" s="13"/>
      <c r="D49" s="13"/>
      <c r="E49" s="13"/>
      <c r="F49" s="13"/>
      <c r="G49" s="13"/>
    </row>
    <row r="50" spans="1:7" ht="12.75">
      <c r="A50" s="13"/>
      <c r="B50" s="13"/>
      <c r="C50" s="13"/>
      <c r="D50" s="13"/>
      <c r="E50" s="13"/>
      <c r="F50" s="13"/>
      <c r="G50" s="13"/>
    </row>
  </sheetData>
  <sheetProtection/>
  <mergeCells count="5">
    <mergeCell ref="A1:G2"/>
    <mergeCell ref="A32:B32"/>
    <mergeCell ref="A31:B31"/>
    <mergeCell ref="A30:B30"/>
    <mergeCell ref="A3:A4"/>
  </mergeCells>
  <printOptions horizontalCentered="1" verticalCentered="1"/>
  <pageMargins left="0.75" right="0.75" top="1" bottom="1" header="0.5" footer="0.5"/>
  <pageSetup horizontalDpi="1200" verticalDpi="12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8.00390625" style="0" customWidth="1"/>
    <col min="2" max="2" width="17.140625" style="0" customWidth="1"/>
  </cols>
  <sheetData>
    <row r="1" spans="1:7" ht="15.75" customHeight="1">
      <c r="A1" s="1862" t="s">
        <v>779</v>
      </c>
      <c r="B1" s="1862"/>
      <c r="C1" s="1862"/>
      <c r="D1" s="1862"/>
      <c r="E1" s="1862"/>
      <c r="F1" s="1862"/>
      <c r="G1" s="1862"/>
    </row>
    <row r="2" spans="1:7" ht="12.75">
      <c r="A2" s="1862"/>
      <c r="B2" s="1862"/>
      <c r="C2" s="1862"/>
      <c r="D2" s="1862"/>
      <c r="E2" s="1862"/>
      <c r="F2" s="1862"/>
      <c r="G2" s="1862"/>
    </row>
    <row r="3" spans="1:7" ht="13.5" thickBot="1">
      <c r="A3" s="1862"/>
      <c r="B3" s="1862"/>
      <c r="C3" s="1862"/>
      <c r="D3" s="1862"/>
      <c r="E3" s="1862"/>
      <c r="F3" s="1862"/>
      <c r="G3" s="1862"/>
    </row>
    <row r="4" spans="1:7" ht="12.75" customHeight="1">
      <c r="A4" s="1594" t="s">
        <v>597</v>
      </c>
      <c r="B4" s="1909" t="s">
        <v>15</v>
      </c>
      <c r="C4" s="1911" t="s">
        <v>97</v>
      </c>
      <c r="D4" s="1912"/>
      <c r="E4" s="1912"/>
      <c r="F4" s="1913"/>
      <c r="G4" s="1904" t="s">
        <v>85</v>
      </c>
    </row>
    <row r="5" spans="1:7" ht="99" thickBot="1">
      <c r="A5" s="1908"/>
      <c r="B5" s="1910"/>
      <c r="C5" s="1455" t="s">
        <v>618</v>
      </c>
      <c r="D5" s="1456" t="s">
        <v>681</v>
      </c>
      <c r="E5" s="1456" t="s">
        <v>619</v>
      </c>
      <c r="F5" s="1457" t="s">
        <v>620</v>
      </c>
      <c r="G5" s="1905"/>
    </row>
    <row r="6" spans="1:7" ht="12.75">
      <c r="A6" s="178">
        <v>1</v>
      </c>
      <c r="B6" s="162" t="s">
        <v>19</v>
      </c>
      <c r="C6" s="745">
        <v>167</v>
      </c>
      <c r="D6" s="746">
        <v>252</v>
      </c>
      <c r="E6" s="746">
        <f>1389+14979</f>
        <v>16368</v>
      </c>
      <c r="F6" s="847">
        <f>5000+45210</f>
        <v>50210</v>
      </c>
      <c r="G6" s="851">
        <f aca="true" t="shared" si="0" ref="G6:G31">SUM(C6:F6)</f>
        <v>66997</v>
      </c>
    </row>
    <row r="7" spans="1:7" ht="12.75">
      <c r="A7" s="59">
        <v>2</v>
      </c>
      <c r="B7" s="61" t="s">
        <v>20</v>
      </c>
      <c r="C7" s="56">
        <v>12</v>
      </c>
      <c r="D7" s="6">
        <v>209</v>
      </c>
      <c r="E7" s="6">
        <v>6074</v>
      </c>
      <c r="F7" s="54">
        <v>11477</v>
      </c>
      <c r="G7" s="563">
        <f t="shared" si="0"/>
        <v>17772</v>
      </c>
    </row>
    <row r="8" spans="1:7" ht="12.75">
      <c r="A8" s="59">
        <v>3</v>
      </c>
      <c r="B8" s="139" t="s">
        <v>21</v>
      </c>
      <c r="C8" s="560">
        <v>0</v>
      </c>
      <c r="D8" s="163">
        <v>13</v>
      </c>
      <c r="E8" s="163">
        <v>2163</v>
      </c>
      <c r="F8" s="848">
        <v>5157</v>
      </c>
      <c r="G8" s="563">
        <f t="shared" si="0"/>
        <v>7333</v>
      </c>
    </row>
    <row r="9" spans="1:7" ht="12.75">
      <c r="A9" s="59">
        <v>4</v>
      </c>
      <c r="B9" s="61" t="s">
        <v>23</v>
      </c>
      <c r="C9" s="56">
        <v>2</v>
      </c>
      <c r="D9" s="6">
        <v>43</v>
      </c>
      <c r="E9" s="6">
        <v>2565</v>
      </c>
      <c r="F9" s="54">
        <v>4446</v>
      </c>
      <c r="G9" s="563">
        <f t="shared" si="0"/>
        <v>7056</v>
      </c>
    </row>
    <row r="10" spans="1:7" ht="12.75">
      <c r="A10" s="59">
        <v>5</v>
      </c>
      <c r="B10" s="61" t="s">
        <v>22</v>
      </c>
      <c r="C10" s="56">
        <v>2</v>
      </c>
      <c r="D10" s="6">
        <v>57</v>
      </c>
      <c r="E10" s="6">
        <v>1795</v>
      </c>
      <c r="F10" s="54">
        <v>5262</v>
      </c>
      <c r="G10" s="563">
        <f t="shared" si="0"/>
        <v>7116</v>
      </c>
    </row>
    <row r="11" spans="1:7" ht="12.75">
      <c r="A11" s="59">
        <v>6</v>
      </c>
      <c r="B11" s="162" t="s">
        <v>24</v>
      </c>
      <c r="C11" s="390">
        <v>4</v>
      </c>
      <c r="D11" s="161">
        <v>37</v>
      </c>
      <c r="E11" s="161">
        <v>4713</v>
      </c>
      <c r="F11" s="738">
        <v>8952</v>
      </c>
      <c r="G11" s="563">
        <v>13706</v>
      </c>
    </row>
    <row r="12" spans="1:7" ht="12.75">
      <c r="A12" s="59">
        <v>7</v>
      </c>
      <c r="B12" s="61" t="s">
        <v>25</v>
      </c>
      <c r="C12" s="390">
        <v>0</v>
      </c>
      <c r="D12" s="161">
        <v>15</v>
      </c>
      <c r="E12" s="161">
        <v>3140</v>
      </c>
      <c r="F12" s="738">
        <v>5833</v>
      </c>
      <c r="G12" s="563">
        <v>8988</v>
      </c>
    </row>
    <row r="13" spans="1:7" ht="12.75">
      <c r="A13" s="59">
        <v>8</v>
      </c>
      <c r="B13" s="61" t="s">
        <v>27</v>
      </c>
      <c r="C13" s="361">
        <v>0</v>
      </c>
      <c r="D13" s="76">
        <v>23</v>
      </c>
      <c r="E13" s="76">
        <v>2443</v>
      </c>
      <c r="F13" s="843">
        <v>3748</v>
      </c>
      <c r="G13" s="563">
        <f t="shared" si="0"/>
        <v>6214</v>
      </c>
    </row>
    <row r="14" spans="1:7" ht="12.75">
      <c r="A14" s="59">
        <v>9</v>
      </c>
      <c r="B14" s="61" t="s">
        <v>26</v>
      </c>
      <c r="C14" s="361">
        <v>0</v>
      </c>
      <c r="D14" s="76">
        <v>26</v>
      </c>
      <c r="E14" s="76">
        <v>1468</v>
      </c>
      <c r="F14" s="843">
        <v>4004</v>
      </c>
      <c r="G14" s="563">
        <f t="shared" si="0"/>
        <v>5498</v>
      </c>
    </row>
    <row r="15" spans="1:7" ht="12.75">
      <c r="A15" s="59">
        <v>10</v>
      </c>
      <c r="B15" s="61" t="s">
        <v>28</v>
      </c>
      <c r="C15" s="56">
        <v>0</v>
      </c>
      <c r="D15" s="6">
        <v>44</v>
      </c>
      <c r="E15" s="6">
        <v>4575</v>
      </c>
      <c r="F15" s="54">
        <v>10826</v>
      </c>
      <c r="G15" s="563">
        <f t="shared" si="0"/>
        <v>15445</v>
      </c>
    </row>
    <row r="16" spans="1:7" ht="12.75">
      <c r="A16" s="59">
        <v>11</v>
      </c>
      <c r="B16" s="61" t="s">
        <v>29</v>
      </c>
      <c r="C16" s="56">
        <v>7</v>
      </c>
      <c r="D16" s="6">
        <v>13</v>
      </c>
      <c r="E16" s="6">
        <v>2364</v>
      </c>
      <c r="F16" s="54">
        <v>5476</v>
      </c>
      <c r="G16" s="563">
        <v>7860</v>
      </c>
    </row>
    <row r="17" spans="1:7" ht="14.25" customHeight="1">
      <c r="A17" s="59">
        <v>12</v>
      </c>
      <c r="B17" s="61" t="s">
        <v>545</v>
      </c>
      <c r="C17" s="502">
        <v>0</v>
      </c>
      <c r="D17" s="224">
        <v>15</v>
      </c>
      <c r="E17" s="224">
        <v>1746</v>
      </c>
      <c r="F17" s="849">
        <v>5751</v>
      </c>
      <c r="G17" s="563">
        <f t="shared" si="0"/>
        <v>7512</v>
      </c>
    </row>
    <row r="18" spans="1:7" ht="15" customHeight="1">
      <c r="A18" s="59">
        <v>13</v>
      </c>
      <c r="B18" s="61" t="s">
        <v>727</v>
      </c>
      <c r="C18" s="390">
        <v>0</v>
      </c>
      <c r="D18" s="161">
        <v>30</v>
      </c>
      <c r="E18" s="161">
        <v>789</v>
      </c>
      <c r="F18" s="738">
        <v>1131</v>
      </c>
      <c r="G18" s="563">
        <f t="shared" si="0"/>
        <v>1950</v>
      </c>
    </row>
    <row r="19" spans="1:7" ht="12.75" customHeight="1">
      <c r="A19" s="59">
        <v>14</v>
      </c>
      <c r="B19" s="61" t="s">
        <v>31</v>
      </c>
      <c r="C19" s="414">
        <v>4</v>
      </c>
      <c r="D19" s="228">
        <v>39</v>
      </c>
      <c r="E19" s="228">
        <v>3537</v>
      </c>
      <c r="F19" s="735">
        <v>8854</v>
      </c>
      <c r="G19" s="563">
        <f t="shared" si="0"/>
        <v>12434</v>
      </c>
    </row>
    <row r="20" spans="1:7" ht="13.5" customHeight="1">
      <c r="A20" s="59">
        <v>15</v>
      </c>
      <c r="B20" s="61" t="s">
        <v>32</v>
      </c>
      <c r="C20" s="463">
        <v>3</v>
      </c>
      <c r="D20" s="160">
        <v>79</v>
      </c>
      <c r="E20" s="160">
        <v>7151</v>
      </c>
      <c r="F20" s="850">
        <v>13296</v>
      </c>
      <c r="G20" s="563">
        <f t="shared" si="0"/>
        <v>20529</v>
      </c>
    </row>
    <row r="21" spans="1:7" ht="11.25" customHeight="1">
      <c r="A21" s="59">
        <v>16</v>
      </c>
      <c r="B21" s="61" t="s">
        <v>33</v>
      </c>
      <c r="C21" s="390">
        <v>0</v>
      </c>
      <c r="D21" s="161">
        <v>5</v>
      </c>
      <c r="E21" s="161">
        <v>1046</v>
      </c>
      <c r="F21" s="738">
        <v>2869</v>
      </c>
      <c r="G21" s="563">
        <f t="shared" si="0"/>
        <v>3920</v>
      </c>
    </row>
    <row r="22" spans="1:7" ht="12.75">
      <c r="A22" s="59">
        <v>17</v>
      </c>
      <c r="B22" s="61" t="s">
        <v>34</v>
      </c>
      <c r="C22" s="56">
        <v>1</v>
      </c>
      <c r="D22" s="6">
        <v>11</v>
      </c>
      <c r="E22" s="6">
        <v>2020</v>
      </c>
      <c r="F22" s="54">
        <v>2209</v>
      </c>
      <c r="G22" s="563">
        <f t="shared" si="0"/>
        <v>4241</v>
      </c>
    </row>
    <row r="23" spans="1:7" ht="12.75">
      <c r="A23" s="59">
        <v>18</v>
      </c>
      <c r="B23" s="61" t="s">
        <v>35</v>
      </c>
      <c r="C23" s="561">
        <v>0</v>
      </c>
      <c r="D23" s="322">
        <v>12</v>
      </c>
      <c r="E23" s="322">
        <v>2872</v>
      </c>
      <c r="F23" s="844">
        <v>5927</v>
      </c>
      <c r="G23" s="563">
        <f t="shared" si="0"/>
        <v>8811</v>
      </c>
    </row>
    <row r="24" spans="1:7" ht="12.75">
      <c r="A24" s="59">
        <v>19</v>
      </c>
      <c r="B24" s="61" t="s">
        <v>36</v>
      </c>
      <c r="C24" s="562">
        <v>0</v>
      </c>
      <c r="D24" s="341">
        <v>6</v>
      </c>
      <c r="E24" s="341">
        <v>2321</v>
      </c>
      <c r="F24" s="845">
        <v>5112</v>
      </c>
      <c r="G24" s="563">
        <f t="shared" si="0"/>
        <v>7439</v>
      </c>
    </row>
    <row r="25" spans="1:7" ht="12.75">
      <c r="A25" s="59">
        <v>20</v>
      </c>
      <c r="B25" s="61" t="s">
        <v>149</v>
      </c>
      <c r="C25" s="56">
        <v>4</v>
      </c>
      <c r="D25" s="6">
        <v>27</v>
      </c>
      <c r="E25" s="6">
        <v>1569</v>
      </c>
      <c r="F25" s="54">
        <v>5408</v>
      </c>
      <c r="G25" s="563">
        <f t="shared" si="0"/>
        <v>7008</v>
      </c>
    </row>
    <row r="26" spans="1:7" ht="12.75">
      <c r="A26" s="59">
        <v>21</v>
      </c>
      <c r="B26" s="61" t="s">
        <v>150</v>
      </c>
      <c r="C26" s="56">
        <v>0</v>
      </c>
      <c r="D26" s="6">
        <v>47</v>
      </c>
      <c r="E26" s="6">
        <v>2910</v>
      </c>
      <c r="F26" s="54">
        <v>5339</v>
      </c>
      <c r="G26" s="563">
        <f t="shared" si="0"/>
        <v>8296</v>
      </c>
    </row>
    <row r="27" spans="1:7" ht="12.75">
      <c r="A27" s="59">
        <v>22</v>
      </c>
      <c r="B27" s="61" t="s">
        <v>151</v>
      </c>
      <c r="C27" s="56">
        <v>4</v>
      </c>
      <c r="D27" s="6">
        <v>28</v>
      </c>
      <c r="E27" s="6">
        <v>3319</v>
      </c>
      <c r="F27" s="54">
        <v>3054</v>
      </c>
      <c r="G27" s="563">
        <f t="shared" si="0"/>
        <v>6405</v>
      </c>
    </row>
    <row r="28" spans="1:7" ht="12.75">
      <c r="A28" s="59">
        <v>23</v>
      </c>
      <c r="B28" s="61" t="s">
        <v>152</v>
      </c>
      <c r="C28" s="56">
        <v>12</v>
      </c>
      <c r="D28" s="6">
        <v>37</v>
      </c>
      <c r="E28" s="6">
        <v>5861</v>
      </c>
      <c r="F28" s="54">
        <v>8592</v>
      </c>
      <c r="G28" s="563">
        <f t="shared" si="0"/>
        <v>14502</v>
      </c>
    </row>
    <row r="29" spans="1:7" ht="12.75">
      <c r="A29" s="59">
        <v>24</v>
      </c>
      <c r="B29" s="61" t="s">
        <v>153</v>
      </c>
      <c r="C29" s="363">
        <v>4</v>
      </c>
      <c r="D29" s="71">
        <v>35</v>
      </c>
      <c r="E29" s="71">
        <v>2619</v>
      </c>
      <c r="F29" s="846">
        <v>7290</v>
      </c>
      <c r="G29" s="563">
        <f t="shared" si="0"/>
        <v>9948</v>
      </c>
    </row>
    <row r="30" spans="1:7" ht="12.75">
      <c r="A30" s="59">
        <v>25</v>
      </c>
      <c r="B30" s="61" t="s">
        <v>154</v>
      </c>
      <c r="C30" s="56">
        <v>27</v>
      </c>
      <c r="D30" s="6">
        <v>303</v>
      </c>
      <c r="E30" s="6">
        <v>7690</v>
      </c>
      <c r="F30" s="54">
        <v>20354</v>
      </c>
      <c r="G30" s="563">
        <f t="shared" si="0"/>
        <v>28374</v>
      </c>
    </row>
    <row r="31" spans="1:7" ht="13.5" thickBot="1">
      <c r="A31" s="439">
        <v>26</v>
      </c>
      <c r="B31" s="669" t="s">
        <v>37</v>
      </c>
      <c r="C31" s="348">
        <v>35</v>
      </c>
      <c r="D31" s="57">
        <v>108</v>
      </c>
      <c r="E31" s="57">
        <v>5916</v>
      </c>
      <c r="F31" s="706">
        <v>10412</v>
      </c>
      <c r="G31" s="563">
        <f t="shared" si="0"/>
        <v>16471</v>
      </c>
    </row>
    <row r="32" spans="1:7" ht="12.75">
      <c r="A32" s="1587" t="s">
        <v>1</v>
      </c>
      <c r="B32" s="1678"/>
      <c r="C32" s="761">
        <f>SUM(C6:C24)</f>
        <v>202</v>
      </c>
      <c r="D32" s="761">
        <f>SUM(D6:D24)</f>
        <v>929</v>
      </c>
      <c r="E32" s="761">
        <f>SUM(E6:E24)</f>
        <v>69150</v>
      </c>
      <c r="F32" s="761">
        <f>SUM(F6:F24)</f>
        <v>160540</v>
      </c>
      <c r="G32" s="670">
        <f>SUM(G6:G24)</f>
        <v>230821</v>
      </c>
    </row>
    <row r="33" spans="1:7" ht="12.75">
      <c r="A33" s="1584" t="s">
        <v>2</v>
      </c>
      <c r="B33" s="1679"/>
      <c r="C33" s="544">
        <f>SUM(C25:C31)</f>
        <v>86</v>
      </c>
      <c r="D33" s="101">
        <f>SUM(D25:D31)</f>
        <v>585</v>
      </c>
      <c r="E33" s="101">
        <f>SUM(E25:E31)</f>
        <v>29884</v>
      </c>
      <c r="F33" s="762">
        <f>SUM(F25:F31)</f>
        <v>60449</v>
      </c>
      <c r="G33" s="564">
        <f>SUM(G25:G31)</f>
        <v>91004</v>
      </c>
    </row>
    <row r="34" spans="1:7" ht="14.25">
      <c r="A34" s="1906" t="s">
        <v>337</v>
      </c>
      <c r="B34" s="1907"/>
      <c r="C34" s="56">
        <v>0</v>
      </c>
      <c r="D34" s="6">
        <v>35</v>
      </c>
      <c r="E34" s="6">
        <v>1379</v>
      </c>
      <c r="F34" s="54">
        <v>2731</v>
      </c>
      <c r="G34" s="565">
        <f>SUM(C34:F34)</f>
        <v>4145</v>
      </c>
    </row>
    <row r="35" spans="1:7" ht="13.5" thickBot="1">
      <c r="A35" s="1581" t="s">
        <v>0</v>
      </c>
      <c r="B35" s="1674"/>
      <c r="C35" s="545">
        <f>+C32+C33+C34</f>
        <v>288</v>
      </c>
      <c r="D35" s="506">
        <f>+D32+D33+D34</f>
        <v>1549</v>
      </c>
      <c r="E35" s="506">
        <f>+E32+E33+E34</f>
        <v>100413</v>
      </c>
      <c r="F35" s="763">
        <f>+F32+F33+F34</f>
        <v>223720</v>
      </c>
      <c r="G35" s="566">
        <f>+G32+G33+G34</f>
        <v>325970</v>
      </c>
    </row>
    <row r="37" ht="12.75">
      <c r="A37" s="1368"/>
    </row>
    <row r="38" ht="12.75">
      <c r="A38" s="1368"/>
    </row>
    <row r="39" ht="12.75">
      <c r="A39" s="1368"/>
    </row>
  </sheetData>
  <sheetProtection/>
  <mergeCells count="9">
    <mergeCell ref="A1:G3"/>
    <mergeCell ref="G4:G5"/>
    <mergeCell ref="A32:B32"/>
    <mergeCell ref="A34:B34"/>
    <mergeCell ref="A33:B33"/>
    <mergeCell ref="A35:B35"/>
    <mergeCell ref="A4:A5"/>
    <mergeCell ref="B4:B5"/>
    <mergeCell ref="C4:F4"/>
  </mergeCells>
  <printOptions horizontalCentered="1" verticalCentered="1"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140625" style="0" customWidth="1"/>
    <col min="2" max="2" width="20.421875" style="0" customWidth="1"/>
    <col min="3" max="3" width="10.57421875" style="0" bestFit="1" customWidth="1"/>
    <col min="4" max="4" width="12.140625" style="0" customWidth="1"/>
    <col min="5" max="5" width="14.421875" style="0" customWidth="1"/>
    <col min="6" max="6" width="9.28125" style="0" bestFit="1" customWidth="1"/>
    <col min="7" max="7" width="7.421875" style="0" customWidth="1"/>
  </cols>
  <sheetData>
    <row r="1" spans="1:7" ht="37.5" customHeight="1">
      <c r="A1" s="1862" t="s">
        <v>821</v>
      </c>
      <c r="B1" s="1862"/>
      <c r="C1" s="1862"/>
      <c r="D1" s="1862"/>
      <c r="E1" s="1862"/>
      <c r="F1" s="1862"/>
      <c r="G1" s="1862"/>
    </row>
    <row r="2" spans="1:7" ht="13.5" thickBot="1">
      <c r="A2" s="1868"/>
      <c r="B2" s="1868"/>
      <c r="C2" s="1868"/>
      <c r="D2" s="1868"/>
      <c r="E2" s="1868"/>
      <c r="F2" s="1868"/>
      <c r="G2" s="1868"/>
    </row>
    <row r="3" spans="1:7" ht="17.25" customHeight="1">
      <c r="A3" s="1747" t="s">
        <v>597</v>
      </c>
      <c r="B3" s="1749" t="s">
        <v>15</v>
      </c>
      <c r="C3" s="1916" t="s">
        <v>346</v>
      </c>
      <c r="D3" s="1696" t="s">
        <v>347</v>
      </c>
      <c r="E3" s="1919"/>
      <c r="F3" s="1916" t="s">
        <v>647</v>
      </c>
      <c r="G3" s="1916" t="s">
        <v>85</v>
      </c>
    </row>
    <row r="4" spans="1:7" ht="118.5" customHeight="1" thickBot="1">
      <c r="A4" s="1496"/>
      <c r="B4" s="1915"/>
      <c r="C4" s="1917"/>
      <c r="D4" s="1455" t="s">
        <v>348</v>
      </c>
      <c r="E4" s="1457" t="s">
        <v>621</v>
      </c>
      <c r="F4" s="1917"/>
      <c r="G4" s="1917"/>
    </row>
    <row r="5" spans="1:7" ht="15.75" customHeight="1">
      <c r="A5" s="178">
        <v>1</v>
      </c>
      <c r="B5" s="162" t="s">
        <v>19</v>
      </c>
      <c r="C5" s="414">
        <v>60608</v>
      </c>
      <c r="D5" s="228">
        <v>791</v>
      </c>
      <c r="E5" s="228">
        <v>217</v>
      </c>
      <c r="F5" s="228">
        <v>5381</v>
      </c>
      <c r="G5" s="431">
        <f aca="true" t="shared" si="0" ref="G5:G30">SUM(C5:F5)</f>
        <v>66997</v>
      </c>
    </row>
    <row r="6" spans="1:7" ht="12.75">
      <c r="A6" s="59">
        <v>2</v>
      </c>
      <c r="B6" s="61" t="s">
        <v>20</v>
      </c>
      <c r="C6" s="56">
        <v>16764</v>
      </c>
      <c r="D6" s="6">
        <v>192</v>
      </c>
      <c r="E6" s="6">
        <v>52</v>
      </c>
      <c r="F6" s="6">
        <v>764</v>
      </c>
      <c r="G6" s="354">
        <f t="shared" si="0"/>
        <v>17772</v>
      </c>
    </row>
    <row r="7" spans="1:7" ht="12.75">
      <c r="A7" s="59">
        <v>3</v>
      </c>
      <c r="B7" s="139" t="s">
        <v>21</v>
      </c>
      <c r="C7" s="362">
        <v>0</v>
      </c>
      <c r="D7" s="17">
        <v>13</v>
      </c>
      <c r="E7" s="17">
        <v>2163</v>
      </c>
      <c r="F7" s="17">
        <v>5157</v>
      </c>
      <c r="G7" s="354">
        <f t="shared" si="0"/>
        <v>7333</v>
      </c>
    </row>
    <row r="8" spans="1:9" ht="12.75">
      <c r="A8" s="59">
        <v>4</v>
      </c>
      <c r="B8" s="61" t="s">
        <v>23</v>
      </c>
      <c r="C8" s="56">
        <v>6143</v>
      </c>
      <c r="D8" s="6">
        <v>153</v>
      </c>
      <c r="E8" s="6">
        <v>634</v>
      </c>
      <c r="F8" s="6">
        <v>126</v>
      </c>
      <c r="G8" s="354">
        <f t="shared" si="0"/>
        <v>7056</v>
      </c>
      <c r="I8" s="67"/>
    </row>
    <row r="9" spans="1:7" ht="12.75">
      <c r="A9" s="59">
        <v>5</v>
      </c>
      <c r="B9" s="61" t="s">
        <v>22</v>
      </c>
      <c r="C9" s="1369">
        <v>6384</v>
      </c>
      <c r="D9" s="6">
        <v>150</v>
      </c>
      <c r="E9" s="6">
        <v>30</v>
      </c>
      <c r="F9" s="6">
        <v>552</v>
      </c>
      <c r="G9" s="354">
        <f t="shared" si="0"/>
        <v>7116</v>
      </c>
    </row>
    <row r="10" spans="1:7" ht="12.75">
      <c r="A10" s="59">
        <v>6</v>
      </c>
      <c r="B10" s="162" t="s">
        <v>24</v>
      </c>
      <c r="C10" s="390">
        <v>12512</v>
      </c>
      <c r="D10" s="161">
        <v>297</v>
      </c>
      <c r="E10" s="161">
        <v>586</v>
      </c>
      <c r="F10" s="161">
        <v>311</v>
      </c>
      <c r="G10" s="354">
        <f t="shared" si="0"/>
        <v>13706</v>
      </c>
    </row>
    <row r="11" spans="1:7" ht="12.75">
      <c r="A11" s="59">
        <v>7</v>
      </c>
      <c r="B11" s="61" t="s">
        <v>25</v>
      </c>
      <c r="C11" s="390">
        <v>8307</v>
      </c>
      <c r="D11" s="161">
        <v>227</v>
      </c>
      <c r="E11" s="161">
        <v>98</v>
      </c>
      <c r="F11" s="161">
        <v>356</v>
      </c>
      <c r="G11" s="354">
        <f t="shared" si="0"/>
        <v>8988</v>
      </c>
    </row>
    <row r="12" spans="1:7" ht="12.75">
      <c r="A12" s="59">
        <v>8</v>
      </c>
      <c r="B12" s="61" t="s">
        <v>27</v>
      </c>
      <c r="C12" s="361">
        <v>5503</v>
      </c>
      <c r="D12" s="76">
        <v>136</v>
      </c>
      <c r="E12" s="76">
        <v>0</v>
      </c>
      <c r="F12" s="76">
        <v>575</v>
      </c>
      <c r="G12" s="354">
        <f t="shared" si="0"/>
        <v>6214</v>
      </c>
    </row>
    <row r="13" spans="1:7" ht="12.75">
      <c r="A13" s="59">
        <v>9</v>
      </c>
      <c r="B13" s="61" t="s">
        <v>26</v>
      </c>
      <c r="C13" s="361">
        <v>5188</v>
      </c>
      <c r="D13" s="76">
        <v>105</v>
      </c>
      <c r="E13" s="76">
        <v>10</v>
      </c>
      <c r="F13" s="76">
        <v>195</v>
      </c>
      <c r="G13" s="354">
        <f t="shared" si="0"/>
        <v>5498</v>
      </c>
    </row>
    <row r="14" spans="1:7" ht="12.75">
      <c r="A14" s="59">
        <v>10</v>
      </c>
      <c r="B14" s="61" t="s">
        <v>28</v>
      </c>
      <c r="C14" s="56">
        <v>15005</v>
      </c>
      <c r="D14" s="6">
        <v>136</v>
      </c>
      <c r="E14" s="6">
        <v>20</v>
      </c>
      <c r="F14" s="6">
        <v>284</v>
      </c>
      <c r="G14" s="354">
        <f t="shared" si="0"/>
        <v>15445</v>
      </c>
    </row>
    <row r="15" spans="1:7" ht="12.75">
      <c r="A15" s="59">
        <v>11</v>
      </c>
      <c r="B15" s="61" t="s">
        <v>29</v>
      </c>
      <c r="C15" s="56">
        <v>7097</v>
      </c>
      <c r="D15" s="6">
        <v>5</v>
      </c>
      <c r="E15" s="6">
        <v>35</v>
      </c>
      <c r="F15" s="6">
        <v>723</v>
      </c>
      <c r="G15" s="354">
        <f t="shared" si="0"/>
        <v>7860</v>
      </c>
    </row>
    <row r="16" spans="1:7" ht="15" customHeight="1">
      <c r="A16" s="59">
        <v>12</v>
      </c>
      <c r="B16" s="61" t="s">
        <v>545</v>
      </c>
      <c r="C16" s="390">
        <v>6852</v>
      </c>
      <c r="D16" s="161">
        <v>210</v>
      </c>
      <c r="E16" s="161">
        <v>0</v>
      </c>
      <c r="F16" s="161">
        <v>450</v>
      </c>
      <c r="G16" s="354">
        <f t="shared" si="0"/>
        <v>7512</v>
      </c>
    </row>
    <row r="17" spans="1:7" ht="14.25" customHeight="1">
      <c r="A17" s="59">
        <v>13</v>
      </c>
      <c r="B17" s="61" t="s">
        <v>727</v>
      </c>
      <c r="C17" s="390">
        <v>1810</v>
      </c>
      <c r="D17" s="161">
        <v>0</v>
      </c>
      <c r="E17" s="161">
        <v>70</v>
      </c>
      <c r="F17" s="161">
        <v>70</v>
      </c>
      <c r="G17" s="354">
        <f t="shared" si="0"/>
        <v>1950</v>
      </c>
    </row>
    <row r="18" spans="1:7" ht="12.75">
      <c r="A18" s="59">
        <v>14</v>
      </c>
      <c r="B18" s="61" t="s">
        <v>31</v>
      </c>
      <c r="C18" s="56">
        <v>9872</v>
      </c>
      <c r="D18" s="6">
        <v>565</v>
      </c>
      <c r="E18" s="6">
        <v>514</v>
      </c>
      <c r="F18" s="6">
        <v>1483</v>
      </c>
      <c r="G18" s="354">
        <f t="shared" si="0"/>
        <v>12434</v>
      </c>
    </row>
    <row r="19" spans="1:7" ht="12.75">
      <c r="A19" s="59">
        <v>15</v>
      </c>
      <c r="B19" s="61" t="s">
        <v>32</v>
      </c>
      <c r="C19" s="390">
        <v>18810</v>
      </c>
      <c r="D19" s="161">
        <v>677</v>
      </c>
      <c r="E19" s="161">
        <v>73</v>
      </c>
      <c r="F19" s="23">
        <v>969</v>
      </c>
      <c r="G19" s="354">
        <f t="shared" si="0"/>
        <v>20529</v>
      </c>
    </row>
    <row r="20" spans="1:7" ht="12.75">
      <c r="A20" s="59">
        <v>16</v>
      </c>
      <c r="B20" s="61" t="s">
        <v>33</v>
      </c>
      <c r="C20" s="250">
        <v>3642</v>
      </c>
      <c r="D20" s="23">
        <v>111</v>
      </c>
      <c r="E20" s="23">
        <v>84</v>
      </c>
      <c r="F20" s="23">
        <v>83</v>
      </c>
      <c r="G20" s="354">
        <f t="shared" si="0"/>
        <v>3920</v>
      </c>
    </row>
    <row r="21" spans="1:7" ht="12.75">
      <c r="A21" s="59">
        <v>17</v>
      </c>
      <c r="B21" s="61" t="s">
        <v>34</v>
      </c>
      <c r="C21" s="250">
        <v>4124</v>
      </c>
      <c r="D21" s="23">
        <v>42</v>
      </c>
      <c r="E21" s="23">
        <v>0</v>
      </c>
      <c r="F21" s="23">
        <v>75</v>
      </c>
      <c r="G21" s="354">
        <f t="shared" si="0"/>
        <v>4241</v>
      </c>
    </row>
    <row r="22" spans="1:7" ht="12.75">
      <c r="A22" s="59">
        <v>18</v>
      </c>
      <c r="B22" s="61" t="s">
        <v>35</v>
      </c>
      <c r="C22" s="561">
        <v>8062</v>
      </c>
      <c r="D22" s="322">
        <v>289</v>
      </c>
      <c r="E22" s="322">
        <v>0</v>
      </c>
      <c r="F22" s="322">
        <v>460</v>
      </c>
      <c r="G22" s="354">
        <f t="shared" si="0"/>
        <v>8811</v>
      </c>
    </row>
    <row r="23" spans="1:7" ht="12.75">
      <c r="A23" s="59">
        <v>19</v>
      </c>
      <c r="B23" s="61" t="s">
        <v>36</v>
      </c>
      <c r="C23" s="562">
        <v>7063</v>
      </c>
      <c r="D23" s="341">
        <v>71</v>
      </c>
      <c r="E23" s="341">
        <v>0</v>
      </c>
      <c r="F23" s="341">
        <v>305</v>
      </c>
      <c r="G23" s="354">
        <f t="shared" si="0"/>
        <v>7439</v>
      </c>
    </row>
    <row r="24" spans="1:7" ht="12.75">
      <c r="A24" s="59">
        <v>20</v>
      </c>
      <c r="B24" s="61" t="s">
        <v>149</v>
      </c>
      <c r="C24" s="56">
        <v>5555</v>
      </c>
      <c r="D24" s="6">
        <v>596</v>
      </c>
      <c r="E24" s="6">
        <v>237</v>
      </c>
      <c r="F24" s="6">
        <v>620</v>
      </c>
      <c r="G24" s="354">
        <f t="shared" si="0"/>
        <v>7008</v>
      </c>
    </row>
    <row r="25" spans="1:7" ht="12.75">
      <c r="A25" s="59">
        <v>21</v>
      </c>
      <c r="B25" s="61" t="s">
        <v>150</v>
      </c>
      <c r="C25" s="56">
        <v>7688</v>
      </c>
      <c r="D25" s="6">
        <v>180</v>
      </c>
      <c r="E25" s="6">
        <v>28</v>
      </c>
      <c r="F25" s="6">
        <v>400</v>
      </c>
      <c r="G25" s="354">
        <f t="shared" si="0"/>
        <v>8296</v>
      </c>
    </row>
    <row r="26" spans="1:7" ht="12.75">
      <c r="A26" s="59">
        <v>22</v>
      </c>
      <c r="B26" s="61" t="s">
        <v>151</v>
      </c>
      <c r="C26" s="56">
        <v>5449</v>
      </c>
      <c r="D26" s="6">
        <v>187</v>
      </c>
      <c r="E26" s="6">
        <v>53</v>
      </c>
      <c r="F26" s="6">
        <v>716</v>
      </c>
      <c r="G26" s="354">
        <f t="shared" si="0"/>
        <v>6405</v>
      </c>
    </row>
    <row r="27" spans="1:7" ht="12.75">
      <c r="A27" s="59">
        <v>23</v>
      </c>
      <c r="B27" s="61" t="s">
        <v>152</v>
      </c>
      <c r="C27" s="56">
        <v>12652</v>
      </c>
      <c r="D27" s="6">
        <v>404</v>
      </c>
      <c r="E27" s="6">
        <v>509</v>
      </c>
      <c r="F27" s="6">
        <v>937</v>
      </c>
      <c r="G27" s="354">
        <f t="shared" si="0"/>
        <v>14502</v>
      </c>
    </row>
    <row r="28" spans="1:7" ht="12.75">
      <c r="A28" s="59">
        <v>24</v>
      </c>
      <c r="B28" s="61" t="s">
        <v>153</v>
      </c>
      <c r="C28" s="363">
        <f>3268+5838</f>
        <v>9106</v>
      </c>
      <c r="D28" s="71">
        <v>310</v>
      </c>
      <c r="E28" s="71">
        <v>22</v>
      </c>
      <c r="F28" s="71">
        <v>510</v>
      </c>
      <c r="G28" s="354">
        <f t="shared" si="0"/>
        <v>9948</v>
      </c>
    </row>
    <row r="29" spans="1:7" ht="12.75">
      <c r="A29" s="59">
        <v>25</v>
      </c>
      <c r="B29" s="61" t="s">
        <v>154</v>
      </c>
      <c r="C29" s="56">
        <v>25266</v>
      </c>
      <c r="D29" s="6">
        <v>899</v>
      </c>
      <c r="E29" s="6">
        <v>433</v>
      </c>
      <c r="F29" s="6">
        <v>1776</v>
      </c>
      <c r="G29" s="354">
        <f t="shared" si="0"/>
        <v>28374</v>
      </c>
    </row>
    <row r="30" spans="1:7" ht="13.5" thickBot="1">
      <c r="A30" s="439">
        <v>26</v>
      </c>
      <c r="B30" s="669" t="s">
        <v>37</v>
      </c>
      <c r="C30" s="348">
        <v>15613</v>
      </c>
      <c r="D30" s="57">
        <v>252</v>
      </c>
      <c r="E30" s="57">
        <v>78</v>
      </c>
      <c r="F30" s="57">
        <v>528</v>
      </c>
      <c r="G30" s="201">
        <f t="shared" si="0"/>
        <v>16471</v>
      </c>
    </row>
    <row r="31" spans="1:7" ht="12.75">
      <c r="A31" s="1587" t="s">
        <v>1</v>
      </c>
      <c r="B31" s="1914"/>
      <c r="C31" s="1245">
        <f>SUM(C5:C23)</f>
        <v>203746</v>
      </c>
      <c r="D31" s="1245">
        <f>SUM(D5:D23)</f>
        <v>4170</v>
      </c>
      <c r="E31" s="1245">
        <f>SUM(E5:E23)</f>
        <v>4586</v>
      </c>
      <c r="F31" s="1245">
        <f>SUM(F5:F23)</f>
        <v>18319</v>
      </c>
      <c r="G31" s="1245">
        <f>SUM(G5:G23)</f>
        <v>230821</v>
      </c>
    </row>
    <row r="32" spans="1:7" ht="12.75">
      <c r="A32" s="1584" t="s">
        <v>2</v>
      </c>
      <c r="B32" s="1586"/>
      <c r="C32" s="789">
        <f>SUM(C24:C30)</f>
        <v>81329</v>
      </c>
      <c r="D32" s="544">
        <f>SUM(D24:D30)</f>
        <v>2828</v>
      </c>
      <c r="E32" s="762">
        <f>SUM(E24:E30)</f>
        <v>1360</v>
      </c>
      <c r="F32" s="564">
        <f>SUM(F24:F30)</f>
        <v>5487</v>
      </c>
      <c r="G32" s="564">
        <f>SUM(G24:G30)</f>
        <v>91004</v>
      </c>
    </row>
    <row r="33" spans="1:7" ht="14.25">
      <c r="A33" s="1906" t="s">
        <v>337</v>
      </c>
      <c r="B33" s="1918"/>
      <c r="C33" s="790">
        <v>3682</v>
      </c>
      <c r="D33" s="494">
        <v>0</v>
      </c>
      <c r="E33" s="737">
        <v>0</v>
      </c>
      <c r="F33" s="373">
        <v>463</v>
      </c>
      <c r="G33" s="373">
        <f>SUM(C33:F33)</f>
        <v>4145</v>
      </c>
    </row>
    <row r="34" spans="1:7" ht="13.5" thickBot="1">
      <c r="A34" s="1581" t="s">
        <v>0</v>
      </c>
      <c r="B34" s="1583"/>
      <c r="C34" s="791">
        <f>+C31+C32+C33</f>
        <v>288757</v>
      </c>
      <c r="D34" s="545">
        <f>+D31+D32+D33</f>
        <v>6998</v>
      </c>
      <c r="E34" s="763">
        <f>+E31+E32+E33</f>
        <v>5946</v>
      </c>
      <c r="F34" s="566">
        <f>+F31+F32+F33</f>
        <v>24269</v>
      </c>
      <c r="G34" s="566">
        <f>+G31+G32+G33</f>
        <v>325970</v>
      </c>
    </row>
  </sheetData>
  <sheetProtection/>
  <mergeCells count="11">
    <mergeCell ref="D3:E3"/>
    <mergeCell ref="A1:G2"/>
    <mergeCell ref="A31:B31"/>
    <mergeCell ref="A32:B32"/>
    <mergeCell ref="A34:B34"/>
    <mergeCell ref="A3:A4"/>
    <mergeCell ref="B3:B4"/>
    <mergeCell ref="C3:C4"/>
    <mergeCell ref="G3:G4"/>
    <mergeCell ref="A33:B33"/>
    <mergeCell ref="F3:F4"/>
  </mergeCells>
  <printOptions horizontalCentered="1" verticalCentered="1"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9.57421875" style="0" customWidth="1"/>
    <col min="2" max="2" width="6.57421875" style="0" customWidth="1"/>
    <col min="3" max="4" width="7.7109375" style="0" customWidth="1"/>
    <col min="5" max="5" width="7.8515625" style="0" customWidth="1"/>
    <col min="6" max="6" width="7.7109375" style="0" customWidth="1"/>
    <col min="7" max="7" width="7.57421875" style="0" customWidth="1"/>
    <col min="8" max="9" width="8.00390625" style="0" customWidth="1"/>
    <col min="10" max="10" width="6.7109375" style="0" customWidth="1"/>
    <col min="11" max="11" width="7.421875" style="0" customWidth="1"/>
    <col min="12" max="12" width="6.8515625" style="0" customWidth="1"/>
    <col min="13" max="13" width="7.28125" style="0" customWidth="1"/>
    <col min="14" max="14" width="9.00390625" style="0" customWidth="1"/>
  </cols>
  <sheetData>
    <row r="1" spans="1:14" ht="13.5" customHeight="1">
      <c r="A1" s="1920" t="s">
        <v>780</v>
      </c>
      <c r="B1" s="1920"/>
      <c r="C1" s="1920"/>
      <c r="D1" s="1920"/>
      <c r="E1" s="1920"/>
      <c r="F1" s="1920"/>
      <c r="G1" s="1920"/>
      <c r="H1" s="1920"/>
      <c r="I1" s="1920"/>
      <c r="J1" s="1920"/>
      <c r="K1" s="1920"/>
      <c r="L1" s="1920"/>
      <c r="M1" s="1920"/>
      <c r="N1" s="1920"/>
    </row>
    <row r="2" spans="1:14" ht="13.5" thickBot="1">
      <c r="A2" s="1921"/>
      <c r="B2" s="1921"/>
      <c r="C2" s="1921"/>
      <c r="D2" s="1921"/>
      <c r="E2" s="1921"/>
      <c r="F2" s="1921"/>
      <c r="G2" s="1921"/>
      <c r="H2" s="1921"/>
      <c r="I2" s="1921"/>
      <c r="J2" s="1921"/>
      <c r="K2" s="1921"/>
      <c r="L2" s="1921"/>
      <c r="M2" s="1921"/>
      <c r="N2" s="1921"/>
    </row>
    <row r="3" spans="1:14" ht="13.5" thickBot="1">
      <c r="A3" s="672" t="s">
        <v>115</v>
      </c>
      <c r="B3" s="671" t="s">
        <v>116</v>
      </c>
      <c r="C3" s="221" t="s">
        <v>117</v>
      </c>
      <c r="D3" s="221" t="s">
        <v>118</v>
      </c>
      <c r="E3" s="221" t="s">
        <v>119</v>
      </c>
      <c r="F3" s="221" t="s">
        <v>120</v>
      </c>
      <c r="G3" s="221" t="s">
        <v>121</v>
      </c>
      <c r="H3" s="221" t="s">
        <v>122</v>
      </c>
      <c r="I3" s="221" t="s">
        <v>123</v>
      </c>
      <c r="J3" s="221" t="s">
        <v>124</v>
      </c>
      <c r="K3" s="221" t="s">
        <v>125</v>
      </c>
      <c r="L3" s="221" t="s">
        <v>126</v>
      </c>
      <c r="M3" s="221" t="s">
        <v>127</v>
      </c>
      <c r="N3" s="232" t="s">
        <v>51</v>
      </c>
    </row>
    <row r="4" spans="1:14" ht="12.75">
      <c r="A4" s="673" t="s">
        <v>128</v>
      </c>
      <c r="B4" s="306">
        <v>64</v>
      </c>
      <c r="C4" s="25">
        <v>52</v>
      </c>
      <c r="D4" s="25">
        <v>32</v>
      </c>
      <c r="E4" s="25">
        <v>34</v>
      </c>
      <c r="F4" s="25">
        <v>65</v>
      </c>
      <c r="G4" s="25">
        <v>95</v>
      </c>
      <c r="H4" s="25">
        <v>138</v>
      </c>
      <c r="I4" s="25">
        <v>94</v>
      </c>
      <c r="J4" s="25">
        <v>87</v>
      </c>
      <c r="K4" s="25">
        <v>88</v>
      </c>
      <c r="L4" s="25">
        <v>3</v>
      </c>
      <c r="M4" s="25">
        <v>119</v>
      </c>
      <c r="N4" s="234">
        <f>SUM(B4:M4)</f>
        <v>871</v>
      </c>
    </row>
    <row r="5" spans="1:14" ht="12.75">
      <c r="A5" s="350" t="s">
        <v>129</v>
      </c>
      <c r="B5" s="58">
        <v>12</v>
      </c>
      <c r="C5" s="1">
        <v>10</v>
      </c>
      <c r="D5" s="1">
        <v>12</v>
      </c>
      <c r="E5" s="1">
        <v>12</v>
      </c>
      <c r="F5" s="1">
        <v>17</v>
      </c>
      <c r="G5" s="1">
        <v>13</v>
      </c>
      <c r="H5" s="1">
        <v>9</v>
      </c>
      <c r="I5" s="1">
        <v>21</v>
      </c>
      <c r="J5" s="1">
        <v>3</v>
      </c>
      <c r="K5" s="1">
        <v>0</v>
      </c>
      <c r="L5" s="1">
        <v>0</v>
      </c>
      <c r="M5" s="1">
        <v>4</v>
      </c>
      <c r="N5" s="230">
        <f aca="true" t="shared" si="0" ref="N5:N13">SUM(B5:M5)</f>
        <v>113</v>
      </c>
    </row>
    <row r="6" spans="1:14" ht="12.75">
      <c r="A6" s="350" t="s">
        <v>130</v>
      </c>
      <c r="B6" s="58">
        <v>21</v>
      </c>
      <c r="C6" s="1">
        <v>12</v>
      </c>
      <c r="D6" s="1">
        <v>16</v>
      </c>
      <c r="E6" s="1">
        <v>9</v>
      </c>
      <c r="F6" s="1">
        <v>15</v>
      </c>
      <c r="G6" s="1">
        <v>24</v>
      </c>
      <c r="H6" s="1">
        <v>11</v>
      </c>
      <c r="I6" s="1">
        <v>21</v>
      </c>
      <c r="J6" s="1">
        <v>29</v>
      </c>
      <c r="K6" s="1">
        <v>27</v>
      </c>
      <c r="L6" s="1">
        <v>12</v>
      </c>
      <c r="M6" s="1">
        <v>27</v>
      </c>
      <c r="N6" s="230">
        <f t="shared" si="0"/>
        <v>224</v>
      </c>
    </row>
    <row r="7" spans="1:14" ht="12.75">
      <c r="A7" s="350" t="s">
        <v>822</v>
      </c>
      <c r="B7" s="58">
        <v>0</v>
      </c>
      <c r="C7" s="1">
        <v>8</v>
      </c>
      <c r="D7" s="1">
        <v>9</v>
      </c>
      <c r="E7" s="1">
        <v>11</v>
      </c>
      <c r="F7" s="1">
        <v>11</v>
      </c>
      <c r="G7" s="1">
        <v>6</v>
      </c>
      <c r="H7" s="1">
        <v>15</v>
      </c>
      <c r="I7" s="1">
        <v>8</v>
      </c>
      <c r="J7" s="1">
        <v>5</v>
      </c>
      <c r="K7" s="1">
        <v>0</v>
      </c>
      <c r="L7" s="1">
        <v>0</v>
      </c>
      <c r="M7" s="1">
        <v>6</v>
      </c>
      <c r="N7" s="230">
        <f t="shared" si="0"/>
        <v>79</v>
      </c>
    </row>
    <row r="8" spans="1:14" ht="12.75">
      <c r="A8" s="350" t="s">
        <v>96</v>
      </c>
      <c r="B8" s="58">
        <v>13</v>
      </c>
      <c r="C8" s="1">
        <v>17</v>
      </c>
      <c r="D8" s="1">
        <v>15</v>
      </c>
      <c r="E8" s="1">
        <v>21</v>
      </c>
      <c r="F8" s="1">
        <v>26</v>
      </c>
      <c r="G8" s="1">
        <v>16</v>
      </c>
      <c r="H8" s="26">
        <v>17</v>
      </c>
      <c r="I8" s="1">
        <v>8</v>
      </c>
      <c r="J8" s="1">
        <v>11</v>
      </c>
      <c r="K8" s="26">
        <v>19</v>
      </c>
      <c r="L8" s="1">
        <v>10</v>
      </c>
      <c r="M8" s="1">
        <v>23</v>
      </c>
      <c r="N8" s="230">
        <f t="shared" si="0"/>
        <v>196</v>
      </c>
    </row>
    <row r="9" spans="1:14" ht="13.5" customHeight="1">
      <c r="A9" s="350" t="s">
        <v>622</v>
      </c>
      <c r="B9" s="58">
        <v>2</v>
      </c>
      <c r="C9" s="1">
        <v>8</v>
      </c>
      <c r="D9" s="1">
        <v>7</v>
      </c>
      <c r="E9" s="1">
        <v>10</v>
      </c>
      <c r="F9" s="1">
        <v>15</v>
      </c>
      <c r="G9" s="1">
        <v>5</v>
      </c>
      <c r="H9" s="1">
        <v>1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230">
        <f t="shared" si="0"/>
        <v>49</v>
      </c>
    </row>
    <row r="10" spans="1:14" ht="12.75" customHeight="1">
      <c r="A10" s="350" t="s">
        <v>131</v>
      </c>
      <c r="B10" s="58">
        <v>4</v>
      </c>
      <c r="C10" s="1">
        <v>3</v>
      </c>
      <c r="D10" s="1">
        <v>3</v>
      </c>
      <c r="E10" s="1">
        <v>7</v>
      </c>
      <c r="F10" s="1">
        <v>9</v>
      </c>
      <c r="G10" s="1">
        <v>6</v>
      </c>
      <c r="H10" s="26">
        <v>13</v>
      </c>
      <c r="I10" s="1">
        <v>5</v>
      </c>
      <c r="J10" s="1">
        <v>17</v>
      </c>
      <c r="K10" s="26">
        <v>18</v>
      </c>
      <c r="L10" s="1">
        <v>9</v>
      </c>
      <c r="M10" s="1">
        <v>20</v>
      </c>
      <c r="N10" s="230">
        <f t="shared" si="0"/>
        <v>114</v>
      </c>
    </row>
    <row r="11" spans="1:14" ht="13.5" customHeight="1">
      <c r="A11" s="350" t="s">
        <v>157</v>
      </c>
      <c r="B11" s="58">
        <v>12</v>
      </c>
      <c r="C11" s="1">
        <v>19</v>
      </c>
      <c r="D11" s="1">
        <v>22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12</v>
      </c>
      <c r="N11" s="230">
        <f t="shared" si="0"/>
        <v>65</v>
      </c>
    </row>
    <row r="12" spans="1:14" ht="12.75" customHeight="1">
      <c r="A12" s="350" t="s">
        <v>87</v>
      </c>
      <c r="B12" s="58">
        <v>2</v>
      </c>
      <c r="C12" s="1">
        <v>6</v>
      </c>
      <c r="D12" s="1">
        <v>7</v>
      </c>
      <c r="E12" s="1">
        <v>4</v>
      </c>
      <c r="F12" s="1">
        <v>14</v>
      </c>
      <c r="G12" s="1">
        <v>10</v>
      </c>
      <c r="H12" s="1">
        <v>11</v>
      </c>
      <c r="I12" s="1">
        <v>1</v>
      </c>
      <c r="J12" s="1">
        <v>3</v>
      </c>
      <c r="K12" s="1">
        <v>4</v>
      </c>
      <c r="L12" s="1">
        <v>4</v>
      </c>
      <c r="M12" s="1">
        <v>5</v>
      </c>
      <c r="N12" s="230">
        <f t="shared" si="0"/>
        <v>71</v>
      </c>
    </row>
    <row r="13" spans="1:14" ht="12.75">
      <c r="A13" s="645" t="s">
        <v>526</v>
      </c>
      <c r="B13" s="440">
        <v>2</v>
      </c>
      <c r="C13" s="5">
        <v>0</v>
      </c>
      <c r="D13" s="5">
        <v>3</v>
      </c>
      <c r="E13" s="5">
        <v>5</v>
      </c>
      <c r="F13" s="5">
        <v>15</v>
      </c>
      <c r="G13" s="5">
        <v>24</v>
      </c>
      <c r="H13" s="5">
        <v>25</v>
      </c>
      <c r="I13" s="5">
        <v>26</v>
      </c>
      <c r="J13" s="5">
        <v>0</v>
      </c>
      <c r="K13" s="5">
        <v>0</v>
      </c>
      <c r="L13" s="5">
        <v>0</v>
      </c>
      <c r="M13" s="5">
        <v>0</v>
      </c>
      <c r="N13" s="231">
        <f t="shared" si="0"/>
        <v>100</v>
      </c>
    </row>
    <row r="14" spans="1:14" ht="13.5" thickBot="1">
      <c r="A14" s="677" t="s">
        <v>655</v>
      </c>
      <c r="B14" s="678">
        <v>0</v>
      </c>
      <c r="C14" s="679">
        <v>2</v>
      </c>
      <c r="D14" s="679">
        <v>0</v>
      </c>
      <c r="E14" s="679">
        <v>3</v>
      </c>
      <c r="F14" s="679">
        <v>2</v>
      </c>
      <c r="G14" s="679">
        <v>3</v>
      </c>
      <c r="H14" s="679">
        <v>1</v>
      </c>
      <c r="I14" s="680">
        <v>1</v>
      </c>
      <c r="J14" s="680">
        <v>4</v>
      </c>
      <c r="K14" s="680">
        <v>0</v>
      </c>
      <c r="L14" s="680">
        <v>0</v>
      </c>
      <c r="M14" s="680">
        <v>0</v>
      </c>
      <c r="N14" s="681">
        <f>SUM(B14:M14)</f>
        <v>16</v>
      </c>
    </row>
    <row r="15" spans="1:14" ht="13.5" thickBot="1">
      <c r="A15" s="682" t="s">
        <v>51</v>
      </c>
      <c r="B15" s="683">
        <f aca="true" t="shared" si="1" ref="B15:N15">SUM(B4:B14)</f>
        <v>132</v>
      </c>
      <c r="C15" s="588">
        <f t="shared" si="1"/>
        <v>137</v>
      </c>
      <c r="D15" s="588">
        <f t="shared" si="1"/>
        <v>126</v>
      </c>
      <c r="E15" s="588">
        <f t="shared" si="1"/>
        <v>116</v>
      </c>
      <c r="F15" s="588">
        <f t="shared" si="1"/>
        <v>189</v>
      </c>
      <c r="G15" s="588">
        <f t="shared" si="1"/>
        <v>202</v>
      </c>
      <c r="H15" s="588">
        <f t="shared" si="1"/>
        <v>241</v>
      </c>
      <c r="I15" s="588">
        <f t="shared" si="1"/>
        <v>185</v>
      </c>
      <c r="J15" s="588">
        <f t="shared" si="1"/>
        <v>159</v>
      </c>
      <c r="K15" s="588">
        <f t="shared" si="1"/>
        <v>156</v>
      </c>
      <c r="L15" s="588">
        <f t="shared" si="1"/>
        <v>39</v>
      </c>
      <c r="M15" s="588">
        <f t="shared" si="1"/>
        <v>216</v>
      </c>
      <c r="N15" s="684">
        <f t="shared" si="1"/>
        <v>1898</v>
      </c>
    </row>
    <row r="16" ht="12.75">
      <c r="N16" s="342"/>
    </row>
  </sheetData>
  <sheetProtection/>
  <mergeCells count="1">
    <mergeCell ref="A1:N2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E453"/>
  <sheetViews>
    <sheetView zoomScalePageLayoutView="0" workbookViewId="0" topLeftCell="A1">
      <selection activeCell="E63" sqref="E63"/>
    </sheetView>
  </sheetViews>
  <sheetFormatPr defaultColWidth="9.140625" defaultRowHeight="12.75"/>
  <cols>
    <col min="1" max="1" width="11.28125" style="0" customWidth="1"/>
    <col min="2" max="2" width="6.28125" style="0" customWidth="1"/>
    <col min="3" max="3" width="14.57421875" style="0" customWidth="1"/>
    <col min="4" max="4" width="13.57421875" style="0" customWidth="1"/>
    <col min="5" max="6" width="14.57421875" style="0" customWidth="1"/>
    <col min="7" max="7" width="5.00390625" style="0" customWidth="1"/>
    <col min="8" max="8" width="11.8515625" style="0" hidden="1" customWidth="1"/>
    <col min="9" max="10" width="5.28125" style="0" customWidth="1"/>
    <col min="11" max="11" width="5.140625" style="0" customWidth="1"/>
    <col min="12" max="12" width="5.28125" style="0" customWidth="1"/>
    <col min="13" max="13" width="4.8515625" style="0" customWidth="1"/>
    <col min="14" max="14" width="5.28125" style="0" customWidth="1"/>
    <col min="15" max="15" width="5.57421875" style="0" customWidth="1"/>
    <col min="16" max="16" width="5.421875" style="0" customWidth="1"/>
    <col min="17" max="19" width="5.28125" style="0" customWidth="1"/>
    <col min="20" max="20" width="5.57421875" style="0" customWidth="1"/>
    <col min="21" max="21" width="5.140625" style="0" customWidth="1"/>
    <col min="22" max="22" width="5.28125" style="0" customWidth="1"/>
    <col min="23" max="23" width="5.140625" style="0" customWidth="1"/>
    <col min="24" max="24" width="5.421875" style="0" customWidth="1"/>
    <col min="25" max="25" width="5.140625" style="0" customWidth="1"/>
    <col min="26" max="26" width="5.28125" style="0" customWidth="1"/>
    <col min="27" max="27" width="5.57421875" style="0" customWidth="1"/>
    <col min="28" max="28" width="5.7109375" style="0" customWidth="1"/>
    <col min="29" max="29" width="5.28125" style="0" customWidth="1"/>
    <col min="30" max="30" width="5.421875" style="0" customWidth="1"/>
    <col min="31" max="32" width="5.57421875" style="0" customWidth="1"/>
    <col min="33" max="33" width="5.421875" style="0" customWidth="1"/>
    <col min="34" max="35" width="5.8515625" style="0" customWidth="1"/>
    <col min="36" max="36" width="7.28125" style="0" customWidth="1"/>
    <col min="37" max="37" width="6.8515625" style="0" customWidth="1"/>
  </cols>
  <sheetData>
    <row r="1" spans="1:26" ht="15.75" customHeight="1">
      <c r="A1" s="1927" t="s">
        <v>799</v>
      </c>
      <c r="B1" s="1928"/>
      <c r="C1" s="1928"/>
      <c r="D1" s="1928"/>
      <c r="E1" s="1928"/>
      <c r="F1" s="1929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4"/>
    </row>
    <row r="2" spans="1:31" ht="15.75">
      <c r="A2" s="1930"/>
      <c r="B2" s="1931"/>
      <c r="C2" s="1931"/>
      <c r="D2" s="1931"/>
      <c r="E2" s="1931"/>
      <c r="F2" s="1932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13"/>
      <c r="AA2" s="13"/>
      <c r="AB2" s="13"/>
      <c r="AC2" s="13"/>
      <c r="AD2" s="13"/>
      <c r="AE2" s="13"/>
    </row>
    <row r="3" spans="1:31" ht="16.5" thickBot="1">
      <c r="A3" s="1930"/>
      <c r="B3" s="1931"/>
      <c r="C3" s="1931"/>
      <c r="D3" s="1931"/>
      <c r="E3" s="1931"/>
      <c r="F3" s="1932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13"/>
      <c r="AA3" s="13"/>
      <c r="AB3" s="13"/>
      <c r="AC3" s="13"/>
      <c r="AD3" s="13"/>
      <c r="AE3" s="13"/>
    </row>
    <row r="4" spans="1:31" ht="41.25" customHeight="1" thickBot="1">
      <c r="A4" s="1934" t="s">
        <v>78</v>
      </c>
      <c r="B4" s="1935"/>
      <c r="C4" s="676" t="s">
        <v>108</v>
      </c>
      <c r="D4" s="676" t="s">
        <v>101</v>
      </c>
      <c r="E4" s="676" t="s">
        <v>396</v>
      </c>
      <c r="F4" s="676" t="s">
        <v>409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13"/>
      <c r="AA4" s="13"/>
      <c r="AB4" s="13"/>
      <c r="AC4" s="13"/>
      <c r="AD4" s="13"/>
      <c r="AE4" s="13"/>
    </row>
    <row r="5" spans="1:31" ht="0.75" customHeight="1" hidden="1">
      <c r="A5" s="1925">
        <v>1995</v>
      </c>
      <c r="B5" s="674" t="s">
        <v>371</v>
      </c>
      <c r="C5" s="675">
        <v>2</v>
      </c>
      <c r="D5" s="675">
        <v>1</v>
      </c>
      <c r="E5" s="675">
        <v>0</v>
      </c>
      <c r="F5" s="675">
        <v>1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13"/>
      <c r="AA5" s="13"/>
      <c r="AB5" s="13"/>
      <c r="AC5" s="13"/>
      <c r="AD5" s="13"/>
      <c r="AE5" s="13"/>
    </row>
    <row r="6" spans="1:31" ht="16.5" hidden="1" thickBot="1">
      <c r="A6" s="1926"/>
      <c r="B6" s="1414" t="s">
        <v>372</v>
      </c>
      <c r="C6" s="712" t="s">
        <v>373</v>
      </c>
      <c r="D6" s="712" t="s">
        <v>386</v>
      </c>
      <c r="E6" s="712">
        <v>0</v>
      </c>
      <c r="F6" s="712" t="s">
        <v>410</v>
      </c>
      <c r="G6" s="46"/>
      <c r="H6" s="13"/>
      <c r="I6" s="13"/>
      <c r="J6" s="13"/>
      <c r="K6" s="13"/>
      <c r="L6" s="13"/>
      <c r="M6" s="13"/>
      <c r="N6" s="13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13"/>
      <c r="AA6" s="13"/>
      <c r="AB6" s="13"/>
      <c r="AC6" s="13"/>
      <c r="AD6" s="13"/>
      <c r="AE6" s="13"/>
    </row>
    <row r="7" spans="1:31" ht="15.75">
      <c r="A7" s="1933">
        <v>1996</v>
      </c>
      <c r="B7" s="1415" t="s">
        <v>371</v>
      </c>
      <c r="C7" s="1416">
        <v>11</v>
      </c>
      <c r="D7" s="1416">
        <v>3</v>
      </c>
      <c r="E7" s="1416">
        <v>1</v>
      </c>
      <c r="F7" s="1416">
        <v>7</v>
      </c>
      <c r="G7" s="46"/>
      <c r="H7" s="13"/>
      <c r="I7" s="13"/>
      <c r="J7" s="13"/>
      <c r="K7" s="13"/>
      <c r="L7" s="13"/>
      <c r="M7" s="13"/>
      <c r="N7" s="13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13"/>
      <c r="AA7" s="13"/>
      <c r="AB7" s="13"/>
      <c r="AC7" s="13"/>
      <c r="AD7" s="13"/>
      <c r="AE7" s="13"/>
    </row>
    <row r="8" spans="1:31" ht="15.75">
      <c r="A8" s="1924"/>
      <c r="B8" s="567" t="s">
        <v>372</v>
      </c>
      <c r="C8" s="1417" t="s">
        <v>374</v>
      </c>
      <c r="D8" s="1417" t="s">
        <v>387</v>
      </c>
      <c r="E8" s="1417" t="s">
        <v>397</v>
      </c>
      <c r="F8" s="1417" t="s">
        <v>411</v>
      </c>
      <c r="G8" s="46"/>
      <c r="H8" s="13"/>
      <c r="I8" s="13"/>
      <c r="J8" s="13"/>
      <c r="K8" s="13"/>
      <c r="L8" s="13"/>
      <c r="M8" s="13"/>
      <c r="N8" s="13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13"/>
      <c r="AA8" s="13"/>
      <c r="AB8" s="13"/>
      <c r="AC8" s="13"/>
      <c r="AD8" s="13"/>
      <c r="AE8" s="13"/>
    </row>
    <row r="9" spans="1:31" ht="15.75">
      <c r="A9" s="1924">
        <v>1997</v>
      </c>
      <c r="B9" s="567" t="s">
        <v>371</v>
      </c>
      <c r="C9" s="1418">
        <f>SUM(D9:F9)</f>
        <v>13</v>
      </c>
      <c r="D9" s="1418">
        <v>5</v>
      </c>
      <c r="E9" s="1418">
        <v>1</v>
      </c>
      <c r="F9" s="1418">
        <v>7</v>
      </c>
      <c r="G9" s="46"/>
      <c r="H9" s="13"/>
      <c r="I9" s="13"/>
      <c r="J9" s="13"/>
      <c r="K9" s="13"/>
      <c r="L9" s="13"/>
      <c r="M9" s="13"/>
      <c r="N9" s="13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13"/>
      <c r="AA9" s="13"/>
      <c r="AB9" s="13"/>
      <c r="AC9" s="13"/>
      <c r="AD9" s="13"/>
      <c r="AE9" s="13"/>
    </row>
    <row r="10" spans="1:31" ht="15.75">
      <c r="A10" s="1924"/>
      <c r="B10" s="567" t="s">
        <v>372</v>
      </c>
      <c r="C10" s="1417" t="s">
        <v>375</v>
      </c>
      <c r="D10" s="1417" t="s">
        <v>388</v>
      </c>
      <c r="E10" s="1417" t="s">
        <v>397</v>
      </c>
      <c r="F10" s="1417" t="s">
        <v>411</v>
      </c>
      <c r="G10" s="46"/>
      <c r="H10" s="13"/>
      <c r="I10" s="13"/>
      <c r="J10" s="13"/>
      <c r="K10" s="13"/>
      <c r="L10" s="13"/>
      <c r="M10" s="13"/>
      <c r="N10" s="13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13"/>
      <c r="AA10" s="13"/>
      <c r="AB10" s="13"/>
      <c r="AC10" s="13"/>
      <c r="AD10" s="13"/>
      <c r="AE10" s="13"/>
    </row>
    <row r="11" spans="1:25" ht="15.75">
      <c r="A11" s="1924">
        <v>1998</v>
      </c>
      <c r="B11" s="567" t="s">
        <v>371</v>
      </c>
      <c r="C11" s="1418">
        <f>SUM(D11:F11)</f>
        <v>38</v>
      </c>
      <c r="D11" s="1418">
        <v>13</v>
      </c>
      <c r="E11" s="1418">
        <v>13</v>
      </c>
      <c r="F11" s="1418">
        <v>12</v>
      </c>
      <c r="G11" s="46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</row>
    <row r="12" spans="1:25" ht="15.75">
      <c r="A12" s="1924"/>
      <c r="B12" s="567" t="s">
        <v>372</v>
      </c>
      <c r="C12" s="1417" t="s">
        <v>376</v>
      </c>
      <c r="D12" s="1417" t="s">
        <v>389</v>
      </c>
      <c r="E12" s="1417" t="s">
        <v>398</v>
      </c>
      <c r="F12" s="1417" t="s">
        <v>412</v>
      </c>
      <c r="G12" s="46"/>
      <c r="H12" s="46"/>
      <c r="I12" s="46"/>
      <c r="J12" s="46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</row>
    <row r="13" spans="1:25" ht="15.75">
      <c r="A13" s="1924">
        <v>1999</v>
      </c>
      <c r="B13" s="567" t="s">
        <v>371</v>
      </c>
      <c r="C13" s="1418">
        <f>SUM(D13:F13)</f>
        <v>21</v>
      </c>
      <c r="D13" s="1418">
        <v>13</v>
      </c>
      <c r="E13" s="1418">
        <v>6</v>
      </c>
      <c r="F13" s="1418">
        <v>2</v>
      </c>
      <c r="G13" s="46"/>
      <c r="H13" s="125">
        <v>2</v>
      </c>
      <c r="I13" s="13"/>
      <c r="J13" s="13"/>
      <c r="K13" s="13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</row>
    <row r="14" spans="1:25" ht="15.75">
      <c r="A14" s="1924"/>
      <c r="B14" s="567" t="s">
        <v>372</v>
      </c>
      <c r="C14" s="1417" t="s">
        <v>377</v>
      </c>
      <c r="D14" s="1417" t="s">
        <v>389</v>
      </c>
      <c r="E14" s="1417" t="s">
        <v>399</v>
      </c>
      <c r="F14" s="1417" t="s">
        <v>397</v>
      </c>
      <c r="G14" s="123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</row>
    <row r="15" spans="1:25" ht="15.75">
      <c r="A15" s="1924" t="s">
        <v>517</v>
      </c>
      <c r="B15" s="567" t="s">
        <v>371</v>
      </c>
      <c r="C15" s="1419">
        <v>18</v>
      </c>
      <c r="D15" s="1419">
        <v>8</v>
      </c>
      <c r="E15" s="1419">
        <v>10</v>
      </c>
      <c r="F15" s="141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</row>
    <row r="16" spans="1:25" ht="15.75">
      <c r="A16" s="1924"/>
      <c r="B16" s="567" t="s">
        <v>372</v>
      </c>
      <c r="C16" s="1419" t="s">
        <v>407</v>
      </c>
      <c r="D16" s="1419" t="s">
        <v>381</v>
      </c>
      <c r="E16" s="1419" t="s">
        <v>400</v>
      </c>
      <c r="F16" s="141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</row>
    <row r="17" spans="1:25" ht="15.75">
      <c r="A17" s="1924">
        <v>2001</v>
      </c>
      <c r="B17" s="567" t="s">
        <v>371</v>
      </c>
      <c r="C17" s="1419">
        <v>24</v>
      </c>
      <c r="D17" s="1419">
        <v>19</v>
      </c>
      <c r="E17" s="1419">
        <v>5</v>
      </c>
      <c r="F17" s="141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</row>
    <row r="18" spans="1:25" ht="15.75">
      <c r="A18" s="1924"/>
      <c r="B18" s="567" t="s">
        <v>372</v>
      </c>
      <c r="C18" s="1419" t="s">
        <v>439</v>
      </c>
      <c r="D18" s="1419">
        <v>1.84</v>
      </c>
      <c r="E18" s="1419" t="s">
        <v>401</v>
      </c>
      <c r="F18" s="141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</row>
    <row r="19" spans="1:25" ht="15.75">
      <c r="A19" s="1924">
        <v>2002</v>
      </c>
      <c r="B19" s="567" t="s">
        <v>371</v>
      </c>
      <c r="C19" s="1419">
        <v>21</v>
      </c>
      <c r="D19" s="1419">
        <v>17</v>
      </c>
      <c r="E19" s="1419">
        <v>4</v>
      </c>
      <c r="F19" s="141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</row>
    <row r="20" spans="1:25" ht="15.75">
      <c r="A20" s="1924"/>
      <c r="B20" s="567" t="s">
        <v>372</v>
      </c>
      <c r="C20" s="1419" t="s">
        <v>516</v>
      </c>
      <c r="D20" s="1419" t="s">
        <v>383</v>
      </c>
      <c r="E20" s="1419" t="s">
        <v>402</v>
      </c>
      <c r="F20" s="141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</row>
    <row r="21" spans="1:25" ht="15.75">
      <c r="A21" s="1924">
        <v>2003</v>
      </c>
      <c r="B21" s="567" t="s">
        <v>371</v>
      </c>
      <c r="C21" s="1419">
        <v>17</v>
      </c>
      <c r="D21" s="1419">
        <v>12</v>
      </c>
      <c r="E21" s="1419">
        <v>5</v>
      </c>
      <c r="F21" s="141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</row>
    <row r="22" spans="1:25" ht="15.75">
      <c r="A22" s="1924"/>
      <c r="B22" s="567" t="s">
        <v>372</v>
      </c>
      <c r="C22" s="1419" t="s">
        <v>385</v>
      </c>
      <c r="D22" s="1419" t="s">
        <v>382</v>
      </c>
      <c r="E22" s="1419" t="s">
        <v>403</v>
      </c>
      <c r="F22" s="141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</row>
    <row r="23" spans="1:25" ht="15.75">
      <c r="A23" s="1924">
        <v>2004</v>
      </c>
      <c r="B23" s="567" t="s">
        <v>371</v>
      </c>
      <c r="C23" s="1419">
        <v>15</v>
      </c>
      <c r="D23" s="1419">
        <v>12</v>
      </c>
      <c r="E23" s="1419">
        <v>3</v>
      </c>
      <c r="F23" s="141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</row>
    <row r="24" spans="1:25" ht="15.75">
      <c r="A24" s="1924"/>
      <c r="B24" s="567" t="s">
        <v>372</v>
      </c>
      <c r="C24" s="1419" t="s">
        <v>378</v>
      </c>
      <c r="D24" s="1419" t="s">
        <v>382</v>
      </c>
      <c r="E24" s="1419" t="s">
        <v>392</v>
      </c>
      <c r="F24" s="141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</row>
    <row r="25" spans="1:25" ht="15.75">
      <c r="A25" s="1924">
        <v>2005</v>
      </c>
      <c r="B25" s="567" t="s">
        <v>371</v>
      </c>
      <c r="C25" s="1419">
        <v>13</v>
      </c>
      <c r="D25" s="1419">
        <v>9</v>
      </c>
      <c r="E25" s="1419">
        <v>4</v>
      </c>
      <c r="F25" s="141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</row>
    <row r="26" spans="1:25" ht="15.75">
      <c r="A26" s="1924"/>
      <c r="B26" s="567" t="s">
        <v>372</v>
      </c>
      <c r="C26" s="1419" t="s">
        <v>379</v>
      </c>
      <c r="D26" s="1419" t="s">
        <v>390</v>
      </c>
      <c r="E26" s="1419" t="s">
        <v>393</v>
      </c>
      <c r="F26" s="141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</row>
    <row r="27" spans="1:25" ht="15.75">
      <c r="A27" s="1924">
        <v>2006</v>
      </c>
      <c r="B27" s="567" t="s">
        <v>371</v>
      </c>
      <c r="C27" s="1419">
        <v>22</v>
      </c>
      <c r="D27" s="1419">
        <v>18</v>
      </c>
      <c r="E27" s="1419">
        <v>4</v>
      </c>
      <c r="F27" s="141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</row>
    <row r="28" spans="1:25" ht="15.75">
      <c r="A28" s="1924"/>
      <c r="B28" s="567" t="s">
        <v>372</v>
      </c>
      <c r="C28" s="1419" t="s">
        <v>380</v>
      </c>
      <c r="D28" s="1419" t="s">
        <v>391</v>
      </c>
      <c r="E28" s="1419" t="s">
        <v>393</v>
      </c>
      <c r="F28" s="141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</row>
    <row r="29" spans="1:25" ht="15.75">
      <c r="A29" s="1924">
        <v>2007</v>
      </c>
      <c r="B29" s="567" t="s">
        <v>371</v>
      </c>
      <c r="C29" s="1419">
        <v>9</v>
      </c>
      <c r="D29" s="1419">
        <v>8</v>
      </c>
      <c r="E29" s="1419">
        <v>1</v>
      </c>
      <c r="F29" s="141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</row>
    <row r="30" spans="1:25" ht="15.75">
      <c r="A30" s="1924"/>
      <c r="B30" s="567" t="s">
        <v>372</v>
      </c>
      <c r="C30" s="1419" t="s">
        <v>381</v>
      </c>
      <c r="D30" s="1419" t="s">
        <v>392</v>
      </c>
      <c r="E30" s="1419" t="s">
        <v>404</v>
      </c>
      <c r="F30" s="141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</row>
    <row r="31" spans="1:25" ht="15.75">
      <c r="A31" s="1924">
        <v>2008</v>
      </c>
      <c r="B31" s="567" t="s">
        <v>371</v>
      </c>
      <c r="C31" s="1419">
        <v>13</v>
      </c>
      <c r="D31" s="1419">
        <v>10</v>
      </c>
      <c r="E31" s="1419">
        <v>3</v>
      </c>
      <c r="F31" s="141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</row>
    <row r="32" spans="1:25" ht="15.75">
      <c r="A32" s="1924"/>
      <c r="B32" s="567" t="s">
        <v>372</v>
      </c>
      <c r="C32" s="1419" t="s">
        <v>379</v>
      </c>
      <c r="D32" s="1419" t="s">
        <v>393</v>
      </c>
      <c r="E32" s="1419" t="s">
        <v>405</v>
      </c>
      <c r="F32" s="141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</row>
    <row r="33" spans="1:25" ht="15.75">
      <c r="A33" s="1924">
        <v>2009</v>
      </c>
      <c r="B33" s="567" t="s">
        <v>371</v>
      </c>
      <c r="C33" s="1419">
        <v>17</v>
      </c>
      <c r="D33" s="1419">
        <v>13</v>
      </c>
      <c r="E33" s="1419">
        <v>4</v>
      </c>
      <c r="F33" s="141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</row>
    <row r="34" spans="1:25" ht="15.75">
      <c r="A34" s="1924"/>
      <c r="B34" s="567" t="s">
        <v>372</v>
      </c>
      <c r="C34" s="1419" t="s">
        <v>382</v>
      </c>
      <c r="D34" s="1419" t="s">
        <v>394</v>
      </c>
      <c r="E34" s="1419" t="s">
        <v>393</v>
      </c>
      <c r="F34" s="141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</row>
    <row r="35" spans="1:25" ht="15.75">
      <c r="A35" s="1924">
        <v>2010</v>
      </c>
      <c r="B35" s="567" t="s">
        <v>371</v>
      </c>
      <c r="C35" s="1419">
        <v>20</v>
      </c>
      <c r="D35" s="1419">
        <v>16</v>
      </c>
      <c r="E35" s="1419">
        <v>4</v>
      </c>
      <c r="F35" s="141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</row>
    <row r="36" spans="1:25" ht="15.75">
      <c r="A36" s="1924"/>
      <c r="B36" s="567" t="s">
        <v>372</v>
      </c>
      <c r="C36" s="1419" t="s">
        <v>383</v>
      </c>
      <c r="D36" s="1419" t="s">
        <v>395</v>
      </c>
      <c r="E36" s="1419" t="s">
        <v>393</v>
      </c>
      <c r="F36" s="141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</row>
    <row r="37" spans="1:25" ht="15.75">
      <c r="A37" s="1924">
        <v>2011</v>
      </c>
      <c r="B37" s="567" t="s">
        <v>371</v>
      </c>
      <c r="C37" s="1419">
        <v>8</v>
      </c>
      <c r="D37" s="1419">
        <v>6</v>
      </c>
      <c r="E37" s="1419">
        <v>2</v>
      </c>
      <c r="F37" s="141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</row>
    <row r="38" spans="1:25" ht="15.75">
      <c r="A38" s="1924"/>
      <c r="B38" s="567" t="s">
        <v>372</v>
      </c>
      <c r="C38" s="1419" t="s">
        <v>384</v>
      </c>
      <c r="D38" s="1419" t="s">
        <v>384</v>
      </c>
      <c r="E38" s="1419" t="s">
        <v>406</v>
      </c>
      <c r="F38" s="141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</row>
    <row r="39" spans="1:25" ht="15.75">
      <c r="A39" s="1924">
        <v>2012</v>
      </c>
      <c r="B39" s="567" t="s">
        <v>371</v>
      </c>
      <c r="C39" s="1419">
        <v>17</v>
      </c>
      <c r="D39" s="1419">
        <v>11</v>
      </c>
      <c r="E39" s="1419">
        <v>6</v>
      </c>
      <c r="F39" s="141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</row>
    <row r="40" spans="1:25" ht="15.75">
      <c r="A40" s="1924"/>
      <c r="B40" s="567" t="s">
        <v>372</v>
      </c>
      <c r="C40" s="1419" t="s">
        <v>385</v>
      </c>
      <c r="D40" s="1419" t="s">
        <v>407</v>
      </c>
      <c r="E40" s="1419" t="s">
        <v>380</v>
      </c>
      <c r="F40" s="141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</row>
    <row r="41" spans="1:25" ht="15.75">
      <c r="A41" s="1924">
        <v>2013</v>
      </c>
      <c r="B41" s="567" t="s">
        <v>371</v>
      </c>
      <c r="C41" s="1419">
        <v>15</v>
      </c>
      <c r="D41" s="1419">
        <v>9</v>
      </c>
      <c r="E41" s="1419">
        <v>6</v>
      </c>
      <c r="F41" s="141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</row>
    <row r="42" spans="1:25" ht="15.75">
      <c r="A42" s="1924"/>
      <c r="B42" s="567" t="s">
        <v>372</v>
      </c>
      <c r="C42" s="1419" t="s">
        <v>378</v>
      </c>
      <c r="D42" s="1419" t="s">
        <v>408</v>
      </c>
      <c r="E42" s="1419" t="s">
        <v>380</v>
      </c>
      <c r="F42" s="141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</row>
    <row r="43" spans="1:25" ht="15.75">
      <c r="A43" s="1924">
        <v>2014</v>
      </c>
      <c r="B43" s="567" t="s">
        <v>371</v>
      </c>
      <c r="C43" s="1419">
        <v>16</v>
      </c>
      <c r="D43" s="1419">
        <v>13</v>
      </c>
      <c r="E43" s="1419">
        <v>3</v>
      </c>
      <c r="F43" s="141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</row>
    <row r="44" spans="1:25" ht="15.75">
      <c r="A44" s="1924"/>
      <c r="B44" s="567" t="s">
        <v>372</v>
      </c>
      <c r="C44" s="1419" t="s">
        <v>519</v>
      </c>
      <c r="D44" s="1419" t="s">
        <v>439</v>
      </c>
      <c r="E44" s="1419" t="s">
        <v>520</v>
      </c>
      <c r="F44" s="141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spans="1:25" ht="15.75">
      <c r="A45" s="1924">
        <v>2015</v>
      </c>
      <c r="B45" s="567" t="s">
        <v>371</v>
      </c>
      <c r="C45" s="1419">
        <v>11</v>
      </c>
      <c r="D45" s="1419">
        <v>6</v>
      </c>
      <c r="E45" s="1419">
        <v>5</v>
      </c>
      <c r="F45" s="141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  <row r="46" spans="1:25" ht="15.75">
      <c r="A46" s="1924"/>
      <c r="B46" s="567" t="s">
        <v>372</v>
      </c>
      <c r="C46" s="1419" t="s">
        <v>537</v>
      </c>
      <c r="D46" s="1419" t="s">
        <v>506</v>
      </c>
      <c r="E46" s="1419" t="s">
        <v>538</v>
      </c>
      <c r="F46" s="141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</row>
    <row r="47" spans="1:25" ht="15.75">
      <c r="A47" s="1924">
        <v>2016</v>
      </c>
      <c r="B47" s="567" t="s">
        <v>371</v>
      </c>
      <c r="C47" s="1419">
        <v>10</v>
      </c>
      <c r="D47" s="1419">
        <v>8</v>
      </c>
      <c r="E47" s="1419">
        <v>2</v>
      </c>
      <c r="F47" s="141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</row>
    <row r="48" spans="1:25" ht="15.75">
      <c r="A48" s="1924"/>
      <c r="B48" s="567" t="s">
        <v>372</v>
      </c>
      <c r="C48" s="1419" t="s">
        <v>411</v>
      </c>
      <c r="D48" s="1419" t="s">
        <v>549</v>
      </c>
      <c r="E48" s="1419" t="s">
        <v>411</v>
      </c>
      <c r="F48" s="141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</row>
    <row r="49" spans="1:25" ht="15.75">
      <c r="A49" s="1924">
        <v>2017</v>
      </c>
      <c r="B49" s="567" t="s">
        <v>371</v>
      </c>
      <c r="C49" s="1419">
        <v>10</v>
      </c>
      <c r="D49" s="1419">
        <v>9</v>
      </c>
      <c r="E49" s="1419">
        <v>1</v>
      </c>
      <c r="F49" s="141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</row>
    <row r="50" spans="1:25" ht="15.75">
      <c r="A50" s="1924"/>
      <c r="B50" s="567" t="s">
        <v>372</v>
      </c>
      <c r="C50" s="1419" t="s">
        <v>574</v>
      </c>
      <c r="D50" s="1419" t="s">
        <v>393</v>
      </c>
      <c r="E50" s="1419" t="s">
        <v>575</v>
      </c>
      <c r="F50" s="141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</row>
    <row r="51" spans="1:25" ht="15.75">
      <c r="A51" s="1924">
        <v>2018</v>
      </c>
      <c r="B51" s="567" t="s">
        <v>371</v>
      </c>
      <c r="C51" s="62">
        <v>8</v>
      </c>
      <c r="D51" s="62">
        <v>7</v>
      </c>
      <c r="E51" s="62">
        <v>1</v>
      </c>
      <c r="F51" s="141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</row>
    <row r="52" spans="1:25" ht="15.75">
      <c r="A52" s="1924"/>
      <c r="B52" s="567" t="s">
        <v>372</v>
      </c>
      <c r="C52" s="62" t="s">
        <v>685</v>
      </c>
      <c r="D52" s="62" t="s">
        <v>509</v>
      </c>
      <c r="E52" s="62" t="s">
        <v>575</v>
      </c>
      <c r="F52" s="62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</row>
    <row r="53" spans="1:25" ht="15.75">
      <c r="A53" s="1924">
        <v>2019</v>
      </c>
      <c r="B53" s="567" t="s">
        <v>371</v>
      </c>
      <c r="C53" s="62">
        <v>12</v>
      </c>
      <c r="D53" s="62">
        <v>10</v>
      </c>
      <c r="E53" s="62">
        <v>2</v>
      </c>
      <c r="F53" s="1421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</row>
    <row r="54" spans="1:25" ht="15.75">
      <c r="A54" s="1924"/>
      <c r="B54" s="567" t="s">
        <v>372</v>
      </c>
      <c r="C54" s="62" t="s">
        <v>402</v>
      </c>
      <c r="D54" s="62" t="s">
        <v>720</v>
      </c>
      <c r="E54" s="62" t="s">
        <v>719</v>
      </c>
      <c r="F54" s="1421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</row>
    <row r="55" spans="1:25" ht="15.75">
      <c r="A55" s="1925">
        <v>2020</v>
      </c>
      <c r="B55" s="674" t="s">
        <v>371</v>
      </c>
      <c r="C55" s="377">
        <v>5</v>
      </c>
      <c r="D55" s="377">
        <v>5</v>
      </c>
      <c r="E55" s="377">
        <v>0</v>
      </c>
      <c r="F55" s="1422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</row>
    <row r="56" spans="1:25" ht="15.75">
      <c r="A56" s="1926"/>
      <c r="B56" s="1414" t="s">
        <v>372</v>
      </c>
      <c r="C56" s="1420" t="s">
        <v>738</v>
      </c>
      <c r="D56" s="1420" t="s">
        <v>441</v>
      </c>
      <c r="E56" s="1420">
        <v>0</v>
      </c>
      <c r="F56" s="1423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</row>
    <row r="57" spans="1:25" ht="15.75">
      <c r="A57" s="1922">
        <v>2021</v>
      </c>
      <c r="B57" s="1451" t="s">
        <v>371</v>
      </c>
      <c r="C57" s="1458">
        <v>4</v>
      </c>
      <c r="D57" s="1458">
        <v>3</v>
      </c>
      <c r="E57" s="1458">
        <v>1</v>
      </c>
      <c r="F57" s="1453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</row>
    <row r="58" spans="1:25" ht="16.5" thickBot="1">
      <c r="A58" s="1923"/>
      <c r="B58" s="1452" t="s">
        <v>372</v>
      </c>
      <c r="C58" s="1459" t="s">
        <v>809</v>
      </c>
      <c r="D58" s="1459" t="s">
        <v>810</v>
      </c>
      <c r="E58" s="1459" t="s">
        <v>811</v>
      </c>
      <c r="F58" s="145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</row>
    <row r="59" spans="1:25" ht="15">
      <c r="A59" s="99"/>
      <c r="B59" s="99"/>
      <c r="C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</row>
    <row r="60" spans="1:25" ht="1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</row>
    <row r="61" spans="1:25" ht="1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</row>
    <row r="62" spans="1:25" ht="1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</row>
    <row r="63" spans="1:25" ht="1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</row>
    <row r="64" spans="1:25" ht="1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</row>
    <row r="65" spans="1:25" ht="1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</row>
    <row r="66" spans="1:25" ht="1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</row>
    <row r="67" spans="1:25" ht="1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</row>
    <row r="68" spans="1:25" ht="1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</row>
    <row r="69" spans="1:25" ht="1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</row>
    <row r="70" spans="1:25" ht="1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</row>
    <row r="71" spans="1:25" ht="1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</row>
    <row r="72" spans="1:25" ht="1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</row>
    <row r="73" spans="1:25" ht="1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</row>
    <row r="74" spans="1:25" ht="1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</row>
    <row r="75" spans="1:25" ht="1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</row>
    <row r="76" spans="1:25" ht="1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</row>
    <row r="77" spans="1:25" ht="1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</row>
    <row r="78" spans="1:25" ht="1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</row>
    <row r="79" spans="1:25" ht="1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</row>
    <row r="80" spans="1:25" ht="1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</row>
    <row r="81" spans="1:25" ht="1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</row>
    <row r="82" spans="1:25" ht="1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</row>
    <row r="83" spans="1:25" ht="1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</row>
    <row r="84" spans="1:25" ht="1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</row>
    <row r="85" spans="1:25" ht="1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1:25" ht="1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</row>
    <row r="87" spans="1:25" ht="1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</row>
    <row r="88" spans="1:25" ht="1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</row>
    <row r="89" spans="1:25" ht="1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</row>
    <row r="90" spans="1:25" ht="1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</row>
    <row r="91" spans="1:25" ht="1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</row>
    <row r="92" spans="1:25" ht="1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</row>
    <row r="93" spans="1:25" ht="1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</row>
    <row r="94" spans="1:25" ht="1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</row>
    <row r="95" spans="1:25" ht="1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</row>
    <row r="96" spans="1:25" ht="1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</row>
    <row r="97" spans="1:25" ht="1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</row>
    <row r="98" spans="1:25" ht="1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</row>
    <row r="99" spans="1:25" ht="1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</row>
    <row r="100" spans="1:25" ht="1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</row>
    <row r="101" spans="1:25" ht="1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</row>
    <row r="102" spans="1:25" ht="1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</row>
    <row r="103" spans="1:25" ht="1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</row>
    <row r="104" spans="1:25" ht="1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</row>
    <row r="105" spans="1:25" ht="1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</row>
    <row r="106" spans="1:25" ht="1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</row>
    <row r="107" spans="1:25" ht="1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</row>
    <row r="108" spans="1:25" ht="1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</row>
    <row r="109" spans="1:25" ht="1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</row>
    <row r="110" spans="1:25" ht="1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</row>
    <row r="111" spans="1:25" ht="1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</row>
    <row r="112" spans="1:25" ht="1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</row>
    <row r="113" spans="1:25" ht="1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</row>
    <row r="114" spans="1:25" ht="1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</row>
    <row r="115" spans="1:25" ht="1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</row>
    <row r="116" spans="1:25" ht="1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</row>
    <row r="117" spans="1:25" ht="1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</row>
    <row r="118" spans="1:25" ht="1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</row>
    <row r="119" spans="1:25" ht="1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</row>
    <row r="120" spans="1:25" ht="1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</row>
    <row r="121" spans="1:25" ht="1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</row>
    <row r="122" spans="1:25" ht="1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</row>
    <row r="123" spans="1:25" ht="1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</row>
    <row r="124" spans="1:25" ht="1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</row>
    <row r="125" spans="1:25" ht="1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</row>
    <row r="126" spans="1:25" ht="1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</row>
    <row r="127" spans="1:25" ht="1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</row>
    <row r="128" spans="1:25" ht="1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</row>
    <row r="129" spans="1:25" ht="1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</row>
    <row r="130" spans="1:25" ht="1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</row>
    <row r="131" spans="1:25" ht="1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</row>
    <row r="132" spans="1:25" ht="1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</row>
    <row r="133" spans="1:25" ht="1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</row>
    <row r="134" spans="1:25" ht="1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</row>
    <row r="135" spans="1:25" ht="1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</row>
    <row r="136" spans="1:25" ht="1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</row>
    <row r="137" spans="1:25" ht="1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</row>
    <row r="138" spans="1:25" ht="1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</row>
    <row r="139" spans="1:25" ht="1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</row>
    <row r="140" spans="1:25" ht="1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</row>
    <row r="141" spans="1:25" ht="1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</row>
    <row r="142" spans="1:25" ht="1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</row>
    <row r="143" spans="1:25" ht="1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</row>
    <row r="144" spans="1:25" ht="1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</row>
    <row r="145" spans="1:25" ht="1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</row>
    <row r="146" spans="1:25" ht="1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</row>
    <row r="147" spans="1:25" ht="1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</row>
    <row r="148" spans="1:25" ht="1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</row>
    <row r="149" spans="1:25" ht="1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</row>
    <row r="150" spans="1:25" ht="1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</row>
    <row r="151" spans="1:25" ht="1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</row>
    <row r="152" spans="1:25" ht="1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</row>
    <row r="153" spans="1:25" ht="1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</row>
    <row r="154" spans="1:25" ht="1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</row>
    <row r="155" spans="1:25" ht="1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</row>
    <row r="156" spans="1:25" ht="1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</row>
    <row r="157" spans="1:25" ht="1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</row>
    <row r="158" spans="1:25" ht="1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</row>
    <row r="159" spans="1:25" ht="1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</row>
    <row r="160" spans="1:25" ht="1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</row>
    <row r="161" spans="1:25" ht="1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</row>
    <row r="162" spans="1:25" ht="1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</row>
    <row r="163" spans="1:25" ht="1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</row>
    <row r="164" spans="1:25" ht="1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</row>
    <row r="165" spans="1:25" ht="1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</row>
    <row r="166" spans="1:25" ht="1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</row>
    <row r="167" spans="1:25" ht="1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</row>
    <row r="168" spans="1:25" ht="1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</row>
    <row r="169" spans="1:25" ht="1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</row>
    <row r="170" spans="1:25" ht="1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</row>
    <row r="171" spans="1:25" ht="1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</row>
    <row r="172" spans="1:25" ht="1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</row>
    <row r="173" spans="1:25" ht="1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</row>
    <row r="174" spans="1:25" ht="1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</row>
    <row r="175" spans="1:25" ht="1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</row>
    <row r="176" spans="1:25" ht="1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</row>
    <row r="177" spans="1:25" ht="1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</row>
    <row r="178" spans="1:25" ht="1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</row>
    <row r="179" spans="1:25" ht="1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</row>
    <row r="180" spans="1:25" ht="1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</row>
    <row r="181" spans="1:25" ht="1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</row>
    <row r="182" spans="1:25" ht="1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</row>
    <row r="183" spans="1:25" ht="1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</row>
    <row r="184" spans="1:25" ht="1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</row>
    <row r="185" spans="1:25" ht="1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</row>
    <row r="186" spans="1:25" ht="1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</row>
    <row r="187" spans="1:25" ht="1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</row>
    <row r="188" spans="1:25" ht="1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</row>
    <row r="189" spans="1:25" ht="1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</row>
    <row r="190" spans="1:25" ht="1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</row>
    <row r="191" spans="1:25" ht="1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</row>
    <row r="192" spans="1:25" ht="1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</row>
    <row r="193" spans="1:25" ht="1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</row>
    <row r="194" spans="1:25" ht="1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</row>
    <row r="195" spans="1:25" ht="1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</row>
    <row r="196" spans="1:25" ht="1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</row>
    <row r="197" spans="1:25" ht="1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</row>
    <row r="198" spans="1:25" ht="1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</row>
    <row r="199" spans="1:25" ht="1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</row>
    <row r="200" spans="1:25" ht="1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</row>
    <row r="201" spans="1:25" ht="1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</row>
    <row r="202" spans="1:25" ht="1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</row>
    <row r="203" spans="1:25" ht="1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</row>
    <row r="204" spans="1:25" ht="1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</row>
    <row r="205" spans="1:25" ht="1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</row>
    <row r="206" spans="1:25" ht="1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</row>
    <row r="207" spans="1:25" ht="1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</row>
    <row r="208" spans="1:25" ht="1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</row>
    <row r="209" spans="1:25" ht="1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</row>
    <row r="210" spans="1:25" ht="1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</row>
    <row r="211" spans="1:25" ht="1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</row>
    <row r="212" spans="1:25" ht="1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</row>
    <row r="213" spans="1:25" ht="1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</row>
    <row r="214" spans="1:25" ht="1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</row>
    <row r="215" spans="1:25" ht="1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</row>
    <row r="216" spans="1:25" ht="1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</row>
    <row r="217" spans="1:25" ht="1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</row>
    <row r="218" spans="1:25" ht="1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</row>
    <row r="219" spans="1:25" ht="1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</row>
    <row r="220" spans="1:25" ht="1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</row>
    <row r="221" spans="1:25" ht="1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</row>
    <row r="222" spans="1:25" ht="1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</row>
    <row r="223" spans="1:25" ht="1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</row>
    <row r="224" spans="1:25" ht="1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</row>
    <row r="225" spans="1:25" ht="1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</row>
    <row r="226" spans="1:25" ht="1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</row>
    <row r="227" spans="1:25" ht="1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</row>
    <row r="228" spans="1:25" ht="1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</row>
    <row r="229" spans="1:25" ht="1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</row>
    <row r="230" spans="1:25" ht="1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</row>
    <row r="231" spans="1:25" ht="1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</row>
    <row r="232" spans="1:25" ht="1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</row>
    <row r="233" spans="1:25" ht="1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</row>
    <row r="234" spans="1:25" ht="1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</row>
    <row r="235" spans="1:25" ht="1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</row>
    <row r="236" spans="1:25" ht="1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</row>
    <row r="237" spans="1:25" ht="1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</row>
    <row r="238" spans="1:25" ht="1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</row>
    <row r="239" spans="1:25" ht="1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</row>
    <row r="240" spans="1:25" ht="1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</row>
    <row r="241" spans="1:25" ht="1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</row>
    <row r="242" spans="1:25" ht="1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</row>
    <row r="243" spans="1:25" ht="1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</row>
    <row r="244" spans="1:25" ht="1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</row>
    <row r="245" spans="1:25" ht="1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</row>
    <row r="246" spans="1:25" ht="1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</row>
    <row r="247" spans="1:25" ht="1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</row>
    <row r="248" spans="1:25" ht="1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ht="1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</row>
    <row r="250" spans="1:25" ht="1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</row>
    <row r="251" spans="1:25" ht="1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</row>
    <row r="252" spans="1:25" ht="1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</row>
    <row r="253" spans="1:25" ht="1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</row>
    <row r="254" spans="1:25" ht="1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</row>
    <row r="255" spans="1:25" ht="1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</row>
    <row r="256" spans="1:25" ht="1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</row>
    <row r="257" spans="1:25" ht="1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</row>
    <row r="258" spans="1:25" ht="1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</row>
    <row r="259" spans="1:25" ht="1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</row>
    <row r="260" spans="1:25" ht="1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</row>
    <row r="261" spans="1:25" ht="1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</row>
    <row r="262" spans="1:25" ht="1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</row>
    <row r="263" spans="1:25" ht="1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</row>
    <row r="264" spans="1:25" ht="1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</row>
    <row r="265" spans="1:25" ht="1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</row>
    <row r="266" spans="1:25" ht="1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</row>
    <row r="267" spans="1:25" ht="1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</row>
    <row r="268" spans="1:25" ht="1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</row>
    <row r="269" spans="1:25" ht="1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</row>
    <row r="270" spans="1:25" ht="1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</row>
    <row r="271" spans="1:25" ht="1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</row>
    <row r="272" spans="1:25" ht="1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</row>
    <row r="273" spans="1:25" ht="1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</row>
    <row r="274" spans="1:25" ht="1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</row>
    <row r="275" spans="1:25" ht="1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</row>
    <row r="276" spans="1:25" ht="1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</row>
    <row r="277" spans="1:25" ht="1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</row>
    <row r="278" spans="1:25" ht="1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</row>
    <row r="279" spans="1:25" ht="1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</row>
    <row r="280" spans="1:25" ht="1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</row>
    <row r="281" spans="1:25" ht="1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</row>
    <row r="282" spans="1:25" ht="1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</row>
    <row r="283" spans="1:25" ht="1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</row>
    <row r="284" spans="1:25" ht="1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</row>
    <row r="285" spans="1:25" ht="1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</row>
    <row r="286" spans="1:25" ht="1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</row>
    <row r="287" spans="1:25" ht="1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</row>
    <row r="288" spans="1:25" ht="1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</row>
    <row r="289" spans="1:25" ht="1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</row>
    <row r="290" spans="1:25" ht="1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</row>
    <row r="291" spans="1:25" ht="1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</row>
    <row r="292" spans="1:25" ht="1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</row>
    <row r="293" spans="1:25" ht="1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</row>
    <row r="294" spans="1:25" ht="1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</row>
    <row r="295" spans="1:25" ht="1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</row>
    <row r="296" spans="1:25" ht="1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</row>
    <row r="297" spans="1:25" ht="1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</row>
    <row r="298" spans="1:25" ht="1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</row>
    <row r="299" spans="1:25" ht="1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</row>
    <row r="300" spans="1:25" ht="1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</row>
    <row r="301" spans="1:25" ht="1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</row>
    <row r="302" spans="1:25" ht="1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</row>
    <row r="303" spans="1:25" ht="1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</row>
    <row r="304" spans="1:25" ht="1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</row>
    <row r="305" spans="1:25" ht="1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</row>
    <row r="306" spans="1:25" ht="1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</row>
    <row r="307" spans="1:25" ht="1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</row>
    <row r="308" spans="1:25" ht="1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</row>
    <row r="309" spans="1:25" ht="1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</row>
    <row r="310" spans="1:25" ht="1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</row>
    <row r="311" spans="1:25" ht="1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</row>
    <row r="312" spans="1:25" ht="1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</row>
    <row r="313" spans="1:25" ht="1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</row>
    <row r="314" spans="1:25" ht="1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</row>
    <row r="315" spans="1:25" ht="1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</row>
    <row r="316" spans="1:25" ht="1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</row>
    <row r="317" spans="1:25" ht="1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</row>
    <row r="318" spans="1:25" ht="1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</row>
    <row r="319" spans="1:25" ht="1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</row>
    <row r="320" spans="1:25" ht="1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</row>
    <row r="321" spans="1:25" ht="1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</row>
    <row r="322" spans="1:25" ht="1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</row>
    <row r="323" spans="1:25" ht="1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</row>
    <row r="324" spans="1:25" ht="1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</row>
    <row r="325" spans="1:25" ht="1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</row>
    <row r="326" spans="1:25" ht="1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</row>
    <row r="327" spans="1:25" ht="1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</row>
    <row r="328" spans="1:25" ht="1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</row>
    <row r="329" spans="1:25" ht="1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</row>
    <row r="330" spans="1:25" ht="1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</row>
    <row r="331" spans="1:25" ht="1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</row>
    <row r="332" spans="1:25" ht="1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</row>
    <row r="333" spans="1:25" ht="1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</row>
    <row r="334" spans="1:25" ht="1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</row>
    <row r="335" spans="1:25" ht="1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</row>
    <row r="336" spans="1:25" ht="1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</row>
    <row r="337" spans="1:25" ht="1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</row>
    <row r="338" spans="1:25" ht="1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</row>
    <row r="339" spans="1:25" ht="1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</row>
    <row r="340" spans="1:25" ht="1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</row>
    <row r="341" spans="1:25" ht="1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</row>
    <row r="342" spans="1:25" ht="1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</row>
    <row r="343" spans="1:25" ht="1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</row>
    <row r="344" spans="1:25" ht="1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</row>
    <row r="345" spans="1:25" ht="1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</row>
    <row r="346" spans="1:25" ht="1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</row>
    <row r="347" spans="1:25" ht="1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</row>
    <row r="348" spans="1:25" ht="1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</row>
    <row r="349" spans="1:25" ht="1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</row>
    <row r="350" spans="1:25" ht="1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</row>
    <row r="351" spans="1:25" ht="1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</row>
    <row r="352" spans="1:25" ht="1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</row>
    <row r="353" spans="1:25" ht="1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</row>
    <row r="354" spans="1:25" ht="1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</row>
    <row r="355" spans="1:25" ht="1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</row>
    <row r="356" spans="1:25" ht="1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</row>
    <row r="357" spans="1:25" ht="1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</row>
    <row r="358" spans="1:25" ht="1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</row>
    <row r="359" spans="1:25" ht="1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</row>
    <row r="360" spans="1:25" ht="1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</row>
    <row r="361" spans="1:25" ht="1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</row>
    <row r="362" spans="1:25" ht="1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</row>
    <row r="363" spans="1:25" ht="1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</row>
    <row r="364" spans="1:25" ht="1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</row>
    <row r="365" spans="1:25" ht="1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</row>
    <row r="366" spans="1:25" ht="1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</row>
    <row r="367" spans="1:25" ht="1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</row>
    <row r="368" spans="1:25" ht="1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</row>
    <row r="369" spans="1:25" ht="1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</row>
    <row r="370" spans="1:25" ht="1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</row>
    <row r="371" spans="1:25" ht="1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</row>
    <row r="372" spans="1:25" ht="1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</row>
    <row r="373" spans="1:25" ht="1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</row>
    <row r="374" spans="1:25" ht="1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</row>
    <row r="375" spans="1:25" ht="1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</row>
    <row r="376" spans="1:25" ht="1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</row>
    <row r="377" spans="1:25" ht="1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</row>
    <row r="378" spans="1:25" ht="1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</row>
    <row r="379" spans="1:25" ht="1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</row>
    <row r="380" spans="1:25" ht="1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</row>
    <row r="381" spans="1:25" ht="1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</row>
    <row r="382" spans="1:25" ht="1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</row>
    <row r="383" spans="1:25" ht="1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</row>
    <row r="384" spans="1:25" ht="1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</row>
    <row r="385" spans="1:25" ht="1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</row>
    <row r="386" spans="1:25" ht="1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</row>
    <row r="387" spans="1:25" ht="1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</row>
    <row r="388" spans="1:25" ht="1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</row>
    <row r="389" spans="1:25" ht="1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</row>
    <row r="390" spans="1:25" ht="1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</row>
    <row r="391" spans="1:25" ht="1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</row>
    <row r="392" spans="1:25" ht="1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</row>
    <row r="393" spans="1:25" ht="1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</row>
    <row r="394" spans="1:25" ht="1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</row>
    <row r="395" spans="1:25" ht="1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</row>
    <row r="396" spans="1:25" ht="1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</row>
    <row r="397" spans="1:25" ht="1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</row>
    <row r="398" spans="1:25" ht="1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</row>
    <row r="399" spans="1:25" ht="1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</row>
    <row r="400" spans="1:25" ht="1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</row>
    <row r="401" spans="1:25" ht="1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</row>
    <row r="402" spans="1:25" ht="1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</row>
    <row r="403" spans="1:25" ht="1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</row>
    <row r="404" spans="1:25" ht="1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</row>
    <row r="405" spans="1:25" ht="1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</row>
    <row r="406" spans="1:25" ht="1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</row>
    <row r="407" spans="1:25" ht="1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</row>
    <row r="408" spans="1:25" ht="1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</row>
    <row r="409" spans="1:25" ht="1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</row>
    <row r="410" spans="1:25" ht="1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</row>
    <row r="411" spans="1:25" ht="1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</row>
    <row r="412" spans="1:25" ht="1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</row>
    <row r="413" spans="1:25" ht="1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</row>
    <row r="414" spans="1:25" ht="1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</row>
    <row r="415" spans="1:25" ht="1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</row>
    <row r="416" spans="1:25" ht="1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</row>
    <row r="417" spans="1:25" ht="1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</row>
    <row r="418" spans="1:25" ht="1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</row>
    <row r="419" spans="1:25" ht="1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</row>
    <row r="420" spans="1:25" ht="1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</row>
    <row r="421" spans="1:25" ht="1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</row>
    <row r="422" spans="1:25" ht="1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</row>
    <row r="423" spans="1:25" ht="1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</row>
    <row r="424" spans="1:25" ht="1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</row>
    <row r="425" spans="1:25" ht="1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</row>
    <row r="426" spans="1:25" ht="1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</row>
    <row r="427" spans="1:25" ht="1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</row>
    <row r="428" spans="1:25" ht="1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</row>
    <row r="429" spans="1:25" ht="1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</row>
    <row r="430" spans="1:25" ht="1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</row>
    <row r="431" spans="1:25" ht="1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</row>
    <row r="432" spans="1:25" ht="1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</row>
    <row r="433" spans="1:25" ht="1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</row>
    <row r="434" spans="1:25" ht="1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</row>
    <row r="435" spans="1:25" ht="1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</row>
    <row r="436" spans="1:25" ht="1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</row>
    <row r="437" spans="1:25" ht="1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</row>
    <row r="438" spans="1:25" ht="1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</row>
    <row r="439" spans="1:25" ht="1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</row>
    <row r="440" spans="1:25" ht="1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</row>
    <row r="441" spans="1:25" ht="1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</row>
    <row r="442" spans="1:25" ht="1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</row>
    <row r="443" spans="1:25" ht="1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</row>
    <row r="444" spans="1:25" ht="1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</row>
    <row r="445" spans="1:25" ht="1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</row>
    <row r="446" spans="1:25" ht="1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</row>
    <row r="447" spans="1:25" ht="1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</row>
    <row r="448" spans="1:25" ht="1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</row>
    <row r="449" spans="1:25" ht="1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</row>
    <row r="450" spans="1:25" ht="1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</row>
    <row r="451" spans="1:25" ht="1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</row>
    <row r="452" spans="1:25" ht="1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</row>
    <row r="453" spans="1:25" ht="1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</row>
  </sheetData>
  <sheetProtection/>
  <mergeCells count="29">
    <mergeCell ref="A4:B4"/>
    <mergeCell ref="A43:A44"/>
    <mergeCell ref="A53:A54"/>
    <mergeCell ref="A49:A50"/>
    <mergeCell ref="A47:A48"/>
    <mergeCell ref="A45:A46"/>
    <mergeCell ref="A27:A28"/>
    <mergeCell ref="A51:A52"/>
    <mergeCell ref="A41:A42"/>
    <mergeCell ref="A1:F3"/>
    <mergeCell ref="A13:A14"/>
    <mergeCell ref="A5:A6"/>
    <mergeCell ref="A7:A8"/>
    <mergeCell ref="A9:A10"/>
    <mergeCell ref="A29:A30"/>
    <mergeCell ref="A19:A20"/>
    <mergeCell ref="A21:A22"/>
    <mergeCell ref="A23:A24"/>
    <mergeCell ref="A25:A26"/>
    <mergeCell ref="A57:A58"/>
    <mergeCell ref="A35:A36"/>
    <mergeCell ref="A37:A38"/>
    <mergeCell ref="A39:A40"/>
    <mergeCell ref="A11:A12"/>
    <mergeCell ref="A15:A16"/>
    <mergeCell ref="A17:A18"/>
    <mergeCell ref="A31:A32"/>
    <mergeCell ref="A33:A34"/>
    <mergeCell ref="A55:A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zoomScalePageLayoutView="0" workbookViewId="0" topLeftCell="A16">
      <selection activeCell="K26" sqref="K26"/>
    </sheetView>
  </sheetViews>
  <sheetFormatPr defaultColWidth="9.140625" defaultRowHeight="12.75"/>
  <cols>
    <col min="1" max="1" width="3.8515625" style="0" customWidth="1"/>
    <col min="2" max="2" width="16.421875" style="0" customWidth="1"/>
    <col min="3" max="3" width="5.140625" style="0" customWidth="1"/>
    <col min="4" max="4" width="5.00390625" style="0" hidden="1" customWidth="1"/>
    <col min="5" max="5" width="5.140625" style="0" hidden="1" customWidth="1"/>
    <col min="6" max="6" width="4.8515625" style="0" hidden="1" customWidth="1"/>
    <col min="7" max="8" width="4.8515625" style="0" customWidth="1"/>
    <col min="9" max="9" width="5.140625" style="0" customWidth="1"/>
    <col min="10" max="10" width="5.57421875" style="0" customWidth="1"/>
    <col min="11" max="12" width="5.28125" style="0" customWidth="1"/>
    <col min="13" max="13" width="4.8515625" style="0" customWidth="1"/>
    <col min="14" max="14" width="5.7109375" style="0" customWidth="1"/>
    <col min="15" max="18" width="5.140625" style="0" customWidth="1"/>
    <col min="19" max="19" width="6.140625" style="0" customWidth="1"/>
    <col min="20" max="20" width="5.8515625" style="0" customWidth="1"/>
    <col min="21" max="21" width="6.00390625" style="0" customWidth="1"/>
    <col min="22" max="24" width="5.57421875" style="0" customWidth="1"/>
    <col min="25" max="26" width="6.00390625" style="0" customWidth="1"/>
    <col min="27" max="27" width="10.140625" style="0" customWidth="1"/>
  </cols>
  <sheetData>
    <row r="1" spans="1:26" ht="25.5" customHeight="1" thickBot="1">
      <c r="A1" s="1868" t="s">
        <v>725</v>
      </c>
      <c r="B1" s="1868"/>
      <c r="C1" s="1868"/>
      <c r="D1" s="1939"/>
      <c r="E1" s="1939"/>
      <c r="F1" s="1939"/>
      <c r="G1" s="1868"/>
      <c r="H1" s="1868"/>
      <c r="I1" s="1868"/>
      <c r="J1" s="1868"/>
      <c r="K1" s="1868"/>
      <c r="L1" s="1868"/>
      <c r="M1" s="1868"/>
      <c r="N1" s="1868"/>
      <c r="O1" s="1868"/>
      <c r="P1" s="1868"/>
      <c r="Q1" s="1868"/>
      <c r="R1" s="1868"/>
      <c r="S1" s="1868"/>
      <c r="T1" s="1868"/>
      <c r="U1" s="1868"/>
      <c r="V1" s="1868"/>
      <c r="W1" s="1868"/>
      <c r="X1" s="1868"/>
      <c r="Y1" s="1868"/>
      <c r="Z1" s="1411"/>
    </row>
    <row r="2" spans="1:27" ht="22.5" customHeight="1" thickBot="1">
      <c r="A2" s="1594" t="s">
        <v>597</v>
      </c>
      <c r="B2" s="1940" t="s">
        <v>413</v>
      </c>
      <c r="C2" s="1942" t="s">
        <v>414</v>
      </c>
      <c r="D2" s="568" t="s">
        <v>521</v>
      </c>
      <c r="E2" s="153"/>
      <c r="F2" s="153"/>
      <c r="G2" s="1944" t="s">
        <v>78</v>
      </c>
      <c r="H2" s="1945"/>
      <c r="I2" s="1945"/>
      <c r="J2" s="1945"/>
      <c r="K2" s="1945"/>
      <c r="L2" s="1945"/>
      <c r="M2" s="1945"/>
      <c r="N2" s="1945"/>
      <c r="O2" s="1945"/>
      <c r="P2" s="1945"/>
      <c r="Q2" s="1945"/>
      <c r="R2" s="1945"/>
      <c r="S2" s="1945"/>
      <c r="T2" s="1945"/>
      <c r="U2" s="1945"/>
      <c r="V2" s="1945"/>
      <c r="W2" s="1945"/>
      <c r="X2" s="1945"/>
      <c r="Y2" s="1945"/>
      <c r="Z2" s="1945"/>
      <c r="AA2" s="1936" t="s">
        <v>743</v>
      </c>
    </row>
    <row r="3" spans="1:27" ht="20.25" customHeight="1" thickBot="1">
      <c r="A3" s="1903"/>
      <c r="B3" s="1941"/>
      <c r="C3" s="1943"/>
      <c r="D3" s="1444">
        <v>1997</v>
      </c>
      <c r="E3" s="1445">
        <v>1998</v>
      </c>
      <c r="F3" s="1446">
        <v>1999</v>
      </c>
      <c r="G3" s="1424">
        <v>2002</v>
      </c>
      <c r="H3" s="1425">
        <v>2003</v>
      </c>
      <c r="I3" s="1425">
        <v>2004</v>
      </c>
      <c r="J3" s="1426">
        <v>2005</v>
      </c>
      <c r="K3" s="1427" t="s">
        <v>415</v>
      </c>
      <c r="L3" s="1427" t="s">
        <v>416</v>
      </c>
      <c r="M3" s="1427" t="s">
        <v>417</v>
      </c>
      <c r="N3" s="1427" t="s">
        <v>418</v>
      </c>
      <c r="O3" s="1427" t="s">
        <v>419</v>
      </c>
      <c r="P3" s="1427" t="s">
        <v>420</v>
      </c>
      <c r="Q3" s="1427" t="s">
        <v>421</v>
      </c>
      <c r="R3" s="1427" t="s">
        <v>422</v>
      </c>
      <c r="S3" s="1427" t="s">
        <v>522</v>
      </c>
      <c r="T3" s="1427" t="s">
        <v>539</v>
      </c>
      <c r="U3" s="1427" t="s">
        <v>550</v>
      </c>
      <c r="V3" s="1427" t="s">
        <v>576</v>
      </c>
      <c r="W3" s="1428" t="s">
        <v>682</v>
      </c>
      <c r="X3" s="1428" t="s">
        <v>716</v>
      </c>
      <c r="Y3" s="1428" t="s">
        <v>739</v>
      </c>
      <c r="Z3" s="1428" t="s">
        <v>800</v>
      </c>
      <c r="AA3" s="1937"/>
    </row>
    <row r="4" spans="1:27" ht="34.5" customHeight="1">
      <c r="A4" s="569">
        <v>1</v>
      </c>
      <c r="B4" s="1438" t="s">
        <v>683</v>
      </c>
      <c r="C4" s="1429">
        <v>80</v>
      </c>
      <c r="D4" s="1430">
        <v>71</v>
      </c>
      <c r="E4" s="1430">
        <v>88</v>
      </c>
      <c r="F4" s="1430">
        <v>78</v>
      </c>
      <c r="G4" s="1430">
        <v>99</v>
      </c>
      <c r="H4" s="1430">
        <v>96</v>
      </c>
      <c r="I4" s="1430">
        <v>94</v>
      </c>
      <c r="J4" s="1430">
        <v>93</v>
      </c>
      <c r="K4" s="1431" t="s">
        <v>424</v>
      </c>
      <c r="L4" s="1431" t="s">
        <v>424</v>
      </c>
      <c r="M4" s="1431" t="s">
        <v>425</v>
      </c>
      <c r="N4" s="1431" t="s">
        <v>425</v>
      </c>
      <c r="O4" s="1431" t="s">
        <v>425</v>
      </c>
      <c r="P4" s="1431" t="s">
        <v>425</v>
      </c>
      <c r="Q4" s="1431" t="s">
        <v>425</v>
      </c>
      <c r="R4" s="1431" t="s">
        <v>426</v>
      </c>
      <c r="S4" s="1431" t="s">
        <v>426</v>
      </c>
      <c r="T4" s="1431" t="s">
        <v>426</v>
      </c>
      <c r="U4" s="1431" t="s">
        <v>426</v>
      </c>
      <c r="V4" s="1431" t="s">
        <v>428</v>
      </c>
      <c r="W4" s="1432" t="s">
        <v>428</v>
      </c>
      <c r="X4" s="1431" t="s">
        <v>428</v>
      </c>
      <c r="Y4" s="1431" t="s">
        <v>740</v>
      </c>
      <c r="Z4" s="1447" t="s">
        <v>463</v>
      </c>
      <c r="AA4" s="1441" t="s">
        <v>812</v>
      </c>
    </row>
    <row r="5" spans="1:27" ht="39" customHeight="1">
      <c r="A5" s="569">
        <v>2</v>
      </c>
      <c r="B5" s="1439" t="s">
        <v>427</v>
      </c>
      <c r="C5" s="1433">
        <v>90</v>
      </c>
      <c r="D5" s="127">
        <v>93</v>
      </c>
      <c r="E5" s="127">
        <v>94</v>
      </c>
      <c r="F5" s="127">
        <v>83</v>
      </c>
      <c r="G5" s="127">
        <v>99</v>
      </c>
      <c r="H5" s="127">
        <v>96</v>
      </c>
      <c r="I5" s="127">
        <v>96</v>
      </c>
      <c r="J5" s="127">
        <v>95</v>
      </c>
      <c r="K5" s="128" t="s">
        <v>428</v>
      </c>
      <c r="L5" s="128" t="s">
        <v>428</v>
      </c>
      <c r="M5" s="128" t="s">
        <v>425</v>
      </c>
      <c r="N5" s="128" t="s">
        <v>429</v>
      </c>
      <c r="O5" s="128" t="s">
        <v>429</v>
      </c>
      <c r="P5" s="128" t="s">
        <v>429</v>
      </c>
      <c r="Q5" s="128" t="s">
        <v>429</v>
      </c>
      <c r="R5" s="128" t="s">
        <v>425</v>
      </c>
      <c r="S5" s="128" t="s">
        <v>425</v>
      </c>
      <c r="T5" s="128" t="s">
        <v>425</v>
      </c>
      <c r="U5" s="128" t="s">
        <v>425</v>
      </c>
      <c r="V5" s="128" t="s">
        <v>426</v>
      </c>
      <c r="W5" s="1111" t="s">
        <v>426</v>
      </c>
      <c r="X5" s="128" t="s">
        <v>426</v>
      </c>
      <c r="Y5" s="128" t="s">
        <v>454</v>
      </c>
      <c r="Z5" s="1448" t="s">
        <v>454</v>
      </c>
      <c r="AA5" s="1442" t="s">
        <v>812</v>
      </c>
    </row>
    <row r="6" spans="1:27" ht="50.25" customHeight="1">
      <c r="A6" s="569">
        <v>3</v>
      </c>
      <c r="B6" s="1439" t="s">
        <v>430</v>
      </c>
      <c r="C6" s="1433"/>
      <c r="D6" s="127">
        <v>14</v>
      </c>
      <c r="E6" s="127">
        <v>38</v>
      </c>
      <c r="F6" s="127">
        <v>21</v>
      </c>
      <c r="G6" s="127">
        <v>21</v>
      </c>
      <c r="H6" s="127">
        <v>17</v>
      </c>
      <c r="I6" s="127">
        <v>15</v>
      </c>
      <c r="J6" s="127">
        <v>13</v>
      </c>
      <c r="K6" s="128" t="s">
        <v>431</v>
      </c>
      <c r="L6" s="128" t="s">
        <v>432</v>
      </c>
      <c r="M6" s="128" t="s">
        <v>433</v>
      </c>
      <c r="N6" s="128" t="s">
        <v>434</v>
      </c>
      <c r="O6" s="128" t="s">
        <v>435</v>
      </c>
      <c r="P6" s="128" t="s">
        <v>436</v>
      </c>
      <c r="Q6" s="128" t="s">
        <v>434</v>
      </c>
      <c r="R6" s="128" t="s">
        <v>437</v>
      </c>
      <c r="S6" s="128" t="s">
        <v>523</v>
      </c>
      <c r="T6" s="128" t="s">
        <v>540</v>
      </c>
      <c r="U6" s="128" t="s">
        <v>551</v>
      </c>
      <c r="V6" s="128" t="s">
        <v>551</v>
      </c>
      <c r="W6" s="1111" t="s">
        <v>436</v>
      </c>
      <c r="X6" s="128" t="s">
        <v>721</v>
      </c>
      <c r="Y6" s="128" t="s">
        <v>741</v>
      </c>
      <c r="Z6" s="1448" t="s">
        <v>813</v>
      </c>
      <c r="AA6" s="1442" t="s">
        <v>814</v>
      </c>
    </row>
    <row r="7" spans="1:27" ht="17.25" customHeight="1">
      <c r="A7" s="1475">
        <v>4</v>
      </c>
      <c r="B7" s="1476" t="s">
        <v>438</v>
      </c>
      <c r="C7" s="1477">
        <v>1</v>
      </c>
      <c r="D7" s="1478" t="s">
        <v>375</v>
      </c>
      <c r="E7" s="1478" t="s">
        <v>376</v>
      </c>
      <c r="F7" s="1478" t="s">
        <v>377</v>
      </c>
      <c r="G7" s="1478" t="s">
        <v>440</v>
      </c>
      <c r="H7" s="1478" t="s">
        <v>385</v>
      </c>
      <c r="I7" s="1478" t="s">
        <v>378</v>
      </c>
      <c r="J7" s="1478" t="s">
        <v>379</v>
      </c>
      <c r="K7" s="1479" t="s">
        <v>380</v>
      </c>
      <c r="L7" s="1479" t="s">
        <v>381</v>
      </c>
      <c r="M7" s="1479" t="s">
        <v>379</v>
      </c>
      <c r="N7" s="1479" t="s">
        <v>382</v>
      </c>
      <c r="O7" s="1479" t="s">
        <v>383</v>
      </c>
      <c r="P7" s="1479" t="s">
        <v>441</v>
      </c>
      <c r="Q7" s="1479" t="s">
        <v>385</v>
      </c>
      <c r="R7" s="1479" t="s">
        <v>378</v>
      </c>
      <c r="S7" s="1479" t="s">
        <v>519</v>
      </c>
      <c r="T7" s="1479" t="s">
        <v>537</v>
      </c>
      <c r="U7" s="1479" t="s">
        <v>411</v>
      </c>
      <c r="V7" s="1479" t="s">
        <v>574</v>
      </c>
      <c r="W7" s="1480" t="s">
        <v>685</v>
      </c>
      <c r="X7" s="1479" t="s">
        <v>402</v>
      </c>
      <c r="Y7" s="1479" t="s">
        <v>738</v>
      </c>
      <c r="Z7" s="1481" t="s">
        <v>815</v>
      </c>
      <c r="AA7" s="1482" t="s">
        <v>814</v>
      </c>
    </row>
    <row r="8" spans="1:27" ht="48" customHeight="1">
      <c r="A8" s="569">
        <v>5</v>
      </c>
      <c r="B8" s="1439" t="s">
        <v>442</v>
      </c>
      <c r="C8" s="1433">
        <v>80</v>
      </c>
      <c r="D8" s="127">
        <v>71</v>
      </c>
      <c r="E8" s="127">
        <v>63</v>
      </c>
      <c r="F8" s="127">
        <v>57</v>
      </c>
      <c r="G8" s="127">
        <v>81</v>
      </c>
      <c r="H8" s="127" t="s">
        <v>443</v>
      </c>
      <c r="I8" s="127" t="s">
        <v>444</v>
      </c>
      <c r="J8" s="127" t="s">
        <v>445</v>
      </c>
      <c r="K8" s="128" t="s">
        <v>446</v>
      </c>
      <c r="L8" s="128" t="s">
        <v>447</v>
      </c>
      <c r="M8" s="128" t="s">
        <v>445</v>
      </c>
      <c r="N8" s="128" t="s">
        <v>448</v>
      </c>
      <c r="O8" s="128" t="s">
        <v>449</v>
      </c>
      <c r="P8" s="128" t="s">
        <v>450</v>
      </c>
      <c r="Q8" s="128" t="s">
        <v>451</v>
      </c>
      <c r="R8" s="128" t="s">
        <v>452</v>
      </c>
      <c r="S8" s="128" t="s">
        <v>524</v>
      </c>
      <c r="T8" s="128" t="s">
        <v>541</v>
      </c>
      <c r="U8" s="128" t="s">
        <v>501</v>
      </c>
      <c r="V8" s="128" t="s">
        <v>501</v>
      </c>
      <c r="W8" s="1111" t="s">
        <v>450</v>
      </c>
      <c r="X8" s="128" t="s">
        <v>524</v>
      </c>
      <c r="Y8" s="128" t="s">
        <v>501</v>
      </c>
      <c r="Z8" s="1448" t="s">
        <v>450</v>
      </c>
      <c r="AA8" s="1442" t="s">
        <v>814</v>
      </c>
    </row>
    <row r="9" spans="1:27" ht="42" customHeight="1">
      <c r="A9" s="569">
        <v>6</v>
      </c>
      <c r="B9" s="1439" t="s">
        <v>453</v>
      </c>
      <c r="C9" s="1433">
        <v>80</v>
      </c>
      <c r="D9" s="127">
        <v>93</v>
      </c>
      <c r="E9" s="127">
        <v>97</v>
      </c>
      <c r="F9" s="127">
        <v>100</v>
      </c>
      <c r="G9" s="127">
        <v>100</v>
      </c>
      <c r="H9" s="127">
        <v>100</v>
      </c>
      <c r="I9" s="127">
        <v>87</v>
      </c>
      <c r="J9" s="127">
        <v>100</v>
      </c>
      <c r="K9" s="128" t="s">
        <v>429</v>
      </c>
      <c r="L9" s="128" t="s">
        <v>423</v>
      </c>
      <c r="M9" s="128" t="s">
        <v>445</v>
      </c>
      <c r="N9" s="128" t="s">
        <v>429</v>
      </c>
      <c r="O9" s="128" t="s">
        <v>454</v>
      </c>
      <c r="P9" s="128" t="s">
        <v>429</v>
      </c>
      <c r="Q9" s="128" t="s">
        <v>429</v>
      </c>
      <c r="R9" s="128" t="s">
        <v>429</v>
      </c>
      <c r="S9" s="128" t="s">
        <v>429</v>
      </c>
      <c r="T9" s="128" t="s">
        <v>429</v>
      </c>
      <c r="U9" s="128" t="s">
        <v>429</v>
      </c>
      <c r="V9" s="128" t="s">
        <v>429</v>
      </c>
      <c r="W9" s="1111" t="s">
        <v>429</v>
      </c>
      <c r="X9" s="128" t="s">
        <v>429</v>
      </c>
      <c r="Y9" s="128" t="s">
        <v>429</v>
      </c>
      <c r="Z9" s="1448" t="s">
        <v>429</v>
      </c>
      <c r="AA9" s="1442" t="s">
        <v>812</v>
      </c>
    </row>
    <row r="10" spans="1:27" ht="60.75" customHeight="1">
      <c r="A10" s="569">
        <v>7</v>
      </c>
      <c r="B10" s="1439" t="s">
        <v>455</v>
      </c>
      <c r="C10" s="1433">
        <v>80</v>
      </c>
      <c r="D10" s="127">
        <v>71</v>
      </c>
      <c r="E10" s="127">
        <v>76</v>
      </c>
      <c r="F10" s="127" t="s">
        <v>456</v>
      </c>
      <c r="G10" s="127">
        <v>100</v>
      </c>
      <c r="H10" s="127" t="s">
        <v>443</v>
      </c>
      <c r="I10" s="127" t="s">
        <v>457</v>
      </c>
      <c r="J10" s="127">
        <v>100</v>
      </c>
      <c r="K10" s="128" t="s">
        <v>458</v>
      </c>
      <c r="L10" s="128" t="s">
        <v>459</v>
      </c>
      <c r="M10" s="128" t="s">
        <v>445</v>
      </c>
      <c r="N10" s="128" t="s">
        <v>460</v>
      </c>
      <c r="O10" s="128" t="s">
        <v>458</v>
      </c>
      <c r="P10" s="128" t="s">
        <v>461</v>
      </c>
      <c r="Q10" s="128" t="s">
        <v>462</v>
      </c>
      <c r="R10" s="128" t="s">
        <v>463</v>
      </c>
      <c r="S10" s="128" t="s">
        <v>525</v>
      </c>
      <c r="T10" s="128" t="s">
        <v>542</v>
      </c>
      <c r="U10" s="128" t="s">
        <v>458</v>
      </c>
      <c r="V10" s="128" t="s">
        <v>450</v>
      </c>
      <c r="W10" s="1111" t="s">
        <v>461</v>
      </c>
      <c r="X10" s="128" t="s">
        <v>429</v>
      </c>
      <c r="Y10" s="128" t="s">
        <v>501</v>
      </c>
      <c r="Z10" s="1448" t="s">
        <v>429</v>
      </c>
      <c r="AA10" s="1442" t="s">
        <v>812</v>
      </c>
    </row>
    <row r="11" spans="1:27" ht="45" customHeight="1">
      <c r="A11" s="570">
        <v>8</v>
      </c>
      <c r="B11" s="1476" t="s">
        <v>464</v>
      </c>
      <c r="C11" s="1483">
        <v>80</v>
      </c>
      <c r="D11" s="1484">
        <v>50</v>
      </c>
      <c r="E11" s="1484">
        <v>74</v>
      </c>
      <c r="F11" s="1484">
        <v>81</v>
      </c>
      <c r="G11" s="1484">
        <v>100</v>
      </c>
      <c r="H11" s="1484" t="s">
        <v>443</v>
      </c>
      <c r="I11" s="1484" t="s">
        <v>457</v>
      </c>
      <c r="J11" s="1484">
        <v>100</v>
      </c>
      <c r="K11" s="1479" t="s">
        <v>458</v>
      </c>
      <c r="L11" s="1479" t="s">
        <v>459</v>
      </c>
      <c r="M11" s="1479" t="s">
        <v>445</v>
      </c>
      <c r="N11" s="1479" t="s">
        <v>460</v>
      </c>
      <c r="O11" s="1479" t="s">
        <v>458</v>
      </c>
      <c r="P11" s="1479" t="s">
        <v>461</v>
      </c>
      <c r="Q11" s="1479" t="s">
        <v>462</v>
      </c>
      <c r="R11" s="1479" t="s">
        <v>465</v>
      </c>
      <c r="S11" s="1479" t="s">
        <v>525</v>
      </c>
      <c r="T11" s="1479" t="s">
        <v>542</v>
      </c>
      <c r="U11" s="1479" t="s">
        <v>458</v>
      </c>
      <c r="V11" s="1479" t="s">
        <v>450</v>
      </c>
      <c r="W11" s="1480" t="s">
        <v>461</v>
      </c>
      <c r="X11" s="1479" t="s">
        <v>429</v>
      </c>
      <c r="Y11" s="1479" t="s">
        <v>501</v>
      </c>
      <c r="Z11" s="1481" t="s">
        <v>429</v>
      </c>
      <c r="AA11" s="1482" t="s">
        <v>812</v>
      </c>
    </row>
    <row r="12" spans="1:27" ht="59.25" customHeight="1">
      <c r="A12" s="569">
        <v>9</v>
      </c>
      <c r="B12" s="1439" t="s">
        <v>466</v>
      </c>
      <c r="C12" s="1433">
        <v>80</v>
      </c>
      <c r="D12" s="129" t="s">
        <v>467</v>
      </c>
      <c r="E12" s="127">
        <v>97</v>
      </c>
      <c r="F12" s="127">
        <v>100</v>
      </c>
      <c r="G12" s="127">
        <v>100</v>
      </c>
      <c r="H12" s="127">
        <v>100</v>
      </c>
      <c r="I12" s="127">
        <v>100</v>
      </c>
      <c r="J12" s="127">
        <v>100</v>
      </c>
      <c r="K12" s="128" t="s">
        <v>458</v>
      </c>
      <c r="L12" s="128" t="s">
        <v>429</v>
      </c>
      <c r="M12" s="128" t="s">
        <v>445</v>
      </c>
      <c r="N12" s="128" t="s">
        <v>429</v>
      </c>
      <c r="O12" s="128" t="s">
        <v>429</v>
      </c>
      <c r="P12" s="128" t="s">
        <v>429</v>
      </c>
      <c r="Q12" s="128" t="s">
        <v>429</v>
      </c>
      <c r="R12" s="128" t="s">
        <v>429</v>
      </c>
      <c r="S12" s="128" t="s">
        <v>429</v>
      </c>
      <c r="T12" s="128" t="s">
        <v>429</v>
      </c>
      <c r="U12" s="128" t="s">
        <v>429</v>
      </c>
      <c r="V12" s="128" t="s">
        <v>429</v>
      </c>
      <c r="W12" s="1111" t="s">
        <v>429</v>
      </c>
      <c r="X12" s="128" t="s">
        <v>429</v>
      </c>
      <c r="Y12" s="128" t="s">
        <v>429</v>
      </c>
      <c r="Z12" s="1448" t="s">
        <v>429</v>
      </c>
      <c r="AA12" s="1442" t="s">
        <v>812</v>
      </c>
    </row>
    <row r="13" spans="1:27" ht="59.25" customHeight="1">
      <c r="A13" s="569">
        <v>10</v>
      </c>
      <c r="B13" s="1439" t="s">
        <v>468</v>
      </c>
      <c r="C13" s="1433">
        <v>80</v>
      </c>
      <c r="D13" s="127">
        <v>38</v>
      </c>
      <c r="E13" s="127">
        <v>57</v>
      </c>
      <c r="F13" s="127" t="s">
        <v>469</v>
      </c>
      <c r="G13" s="127">
        <v>62</v>
      </c>
      <c r="H13" s="127" t="s">
        <v>471</v>
      </c>
      <c r="I13" s="127" t="s">
        <v>457</v>
      </c>
      <c r="J13" s="127" t="s">
        <v>445</v>
      </c>
      <c r="K13" s="128" t="s">
        <v>472</v>
      </c>
      <c r="L13" s="128" t="s">
        <v>429</v>
      </c>
      <c r="M13" s="128" t="s">
        <v>445</v>
      </c>
      <c r="N13" s="128" t="s">
        <v>462</v>
      </c>
      <c r="O13" s="128" t="s">
        <v>429</v>
      </c>
      <c r="P13" s="128" t="s">
        <v>461</v>
      </c>
      <c r="Q13" s="128" t="s">
        <v>462</v>
      </c>
      <c r="R13" s="128" t="s">
        <v>465</v>
      </c>
      <c r="S13" s="128" t="s">
        <v>429</v>
      </c>
      <c r="T13" s="128" t="s">
        <v>496</v>
      </c>
      <c r="U13" s="128" t="s">
        <v>552</v>
      </c>
      <c r="V13" s="128" t="s">
        <v>552</v>
      </c>
      <c r="W13" s="1111" t="s">
        <v>524</v>
      </c>
      <c r="X13" s="128" t="s">
        <v>722</v>
      </c>
      <c r="Y13" s="128" t="s">
        <v>501</v>
      </c>
      <c r="Z13" s="1448" t="s">
        <v>429</v>
      </c>
      <c r="AA13" s="1442" t="s">
        <v>812</v>
      </c>
    </row>
    <row r="14" spans="1:27" ht="53.25" customHeight="1">
      <c r="A14" s="569">
        <v>11</v>
      </c>
      <c r="B14" s="1439" t="s">
        <v>623</v>
      </c>
      <c r="C14" s="1433">
        <v>80</v>
      </c>
      <c r="D14" s="127">
        <v>100</v>
      </c>
      <c r="E14" s="127">
        <v>79</v>
      </c>
      <c r="F14" s="127">
        <v>80</v>
      </c>
      <c r="G14" s="127">
        <v>100</v>
      </c>
      <c r="H14" s="127">
        <v>94</v>
      </c>
      <c r="I14" s="127">
        <v>100</v>
      </c>
      <c r="J14" s="127">
        <v>100</v>
      </c>
      <c r="K14" s="128" t="s">
        <v>429</v>
      </c>
      <c r="L14" s="128" t="s">
        <v>429</v>
      </c>
      <c r="M14" s="128" t="s">
        <v>429</v>
      </c>
      <c r="N14" s="128" t="s">
        <v>429</v>
      </c>
      <c r="O14" s="128" t="s">
        <v>429</v>
      </c>
      <c r="P14" s="128" t="s">
        <v>429</v>
      </c>
      <c r="Q14" s="128" t="s">
        <v>429</v>
      </c>
      <c r="R14" s="128" t="s">
        <v>429</v>
      </c>
      <c r="S14" s="128" t="s">
        <v>429</v>
      </c>
      <c r="T14" s="128" t="s">
        <v>429</v>
      </c>
      <c r="U14" s="128" t="s">
        <v>429</v>
      </c>
      <c r="V14" s="128" t="s">
        <v>429</v>
      </c>
      <c r="W14" s="1111" t="s">
        <v>429</v>
      </c>
      <c r="X14" s="128" t="s">
        <v>429</v>
      </c>
      <c r="Y14" s="128" t="s">
        <v>429</v>
      </c>
      <c r="Z14" s="1448" t="s">
        <v>429</v>
      </c>
      <c r="AA14" s="1442" t="s">
        <v>812</v>
      </c>
    </row>
    <row r="15" spans="1:27" ht="56.25" customHeight="1">
      <c r="A15" s="569">
        <v>12</v>
      </c>
      <c r="B15" s="1439" t="s">
        <v>473</v>
      </c>
      <c r="C15" s="1433">
        <v>10</v>
      </c>
      <c r="D15" s="127">
        <v>0</v>
      </c>
      <c r="E15" s="130">
        <v>8</v>
      </c>
      <c r="F15" s="130">
        <v>5</v>
      </c>
      <c r="G15" s="130">
        <v>0</v>
      </c>
      <c r="H15" s="130">
        <v>6</v>
      </c>
      <c r="I15" s="130" t="s">
        <v>474</v>
      </c>
      <c r="J15" s="130">
        <v>0</v>
      </c>
      <c r="K15" s="128" t="s">
        <v>475</v>
      </c>
      <c r="L15" s="128" t="s">
        <v>475</v>
      </c>
      <c r="M15" s="128" t="s">
        <v>475</v>
      </c>
      <c r="N15" s="128" t="s">
        <v>475</v>
      </c>
      <c r="O15" s="128" t="s">
        <v>475</v>
      </c>
      <c r="P15" s="128" t="s">
        <v>475</v>
      </c>
      <c r="Q15" s="128" t="s">
        <v>475</v>
      </c>
      <c r="R15" s="128" t="s">
        <v>475</v>
      </c>
      <c r="S15" s="128" t="s">
        <v>475</v>
      </c>
      <c r="T15" s="128" t="s">
        <v>475</v>
      </c>
      <c r="U15" s="128" t="s">
        <v>475</v>
      </c>
      <c r="V15" s="128" t="s">
        <v>475</v>
      </c>
      <c r="W15" s="1111" t="s">
        <v>475</v>
      </c>
      <c r="X15" s="128" t="s">
        <v>475</v>
      </c>
      <c r="Y15" s="128" t="s">
        <v>475</v>
      </c>
      <c r="Z15" s="1448" t="s">
        <v>475</v>
      </c>
      <c r="AA15" s="1442">
        <v>0</v>
      </c>
    </row>
    <row r="16" spans="1:27" ht="45.75" customHeight="1">
      <c r="A16" s="569">
        <v>13</v>
      </c>
      <c r="B16" s="1439" t="s">
        <v>476</v>
      </c>
      <c r="C16" s="1433">
        <v>80</v>
      </c>
      <c r="D16" s="129"/>
      <c r="E16" s="129"/>
      <c r="F16" s="129"/>
      <c r="G16" s="127">
        <v>100</v>
      </c>
      <c r="H16" s="129" t="s">
        <v>478</v>
      </c>
      <c r="I16" s="129" t="s">
        <v>479</v>
      </c>
      <c r="J16" s="129" t="s">
        <v>480</v>
      </c>
      <c r="K16" s="128" t="s">
        <v>481</v>
      </c>
      <c r="L16" s="128" t="s">
        <v>482</v>
      </c>
      <c r="M16" s="128" t="s">
        <v>483</v>
      </c>
      <c r="N16" s="128" t="s">
        <v>484</v>
      </c>
      <c r="O16" s="128" t="s">
        <v>485</v>
      </c>
      <c r="P16" s="128" t="s">
        <v>486</v>
      </c>
      <c r="Q16" s="128" t="s">
        <v>487</v>
      </c>
      <c r="R16" s="128" t="s">
        <v>487</v>
      </c>
      <c r="S16" s="128" t="s">
        <v>477</v>
      </c>
      <c r="T16" s="128" t="s">
        <v>543</v>
      </c>
      <c r="U16" s="128" t="s">
        <v>553</v>
      </c>
      <c r="V16" s="128" t="s">
        <v>450</v>
      </c>
      <c r="W16" s="1111" t="s">
        <v>486</v>
      </c>
      <c r="X16" s="128" t="s">
        <v>450</v>
      </c>
      <c r="Y16" s="128" t="s">
        <v>475</v>
      </c>
      <c r="Z16" s="1448" t="s">
        <v>475</v>
      </c>
      <c r="AA16" s="1442" t="s">
        <v>814</v>
      </c>
    </row>
    <row r="17" spans="1:27" ht="36" customHeight="1">
      <c r="A17" s="569">
        <v>14</v>
      </c>
      <c r="B17" s="1439" t="s">
        <v>488</v>
      </c>
      <c r="C17" s="1433"/>
      <c r="D17" s="129" t="s">
        <v>489</v>
      </c>
      <c r="E17" s="129" t="s">
        <v>490</v>
      </c>
      <c r="F17" s="129" t="s">
        <v>491</v>
      </c>
      <c r="G17" s="127">
        <v>100</v>
      </c>
      <c r="H17" s="127">
        <v>100</v>
      </c>
      <c r="I17" s="127">
        <v>100</v>
      </c>
      <c r="J17" s="127">
        <v>100</v>
      </c>
      <c r="K17" s="128" t="s">
        <v>429</v>
      </c>
      <c r="L17" s="128" t="s">
        <v>429</v>
      </c>
      <c r="M17" s="128" t="s">
        <v>429</v>
      </c>
      <c r="N17" s="128" t="s">
        <v>429</v>
      </c>
      <c r="O17" s="128" t="s">
        <v>429</v>
      </c>
      <c r="P17" s="128" t="s">
        <v>429</v>
      </c>
      <c r="Q17" s="128" t="s">
        <v>429</v>
      </c>
      <c r="R17" s="128" t="s">
        <v>429</v>
      </c>
      <c r="S17" s="128" t="s">
        <v>429</v>
      </c>
      <c r="T17" s="128" t="s">
        <v>542</v>
      </c>
      <c r="U17" s="128" t="s">
        <v>429</v>
      </c>
      <c r="V17" s="128" t="s">
        <v>458</v>
      </c>
      <c r="W17" s="1111" t="s">
        <v>429</v>
      </c>
      <c r="X17" s="128" t="s">
        <v>429</v>
      </c>
      <c r="Y17" s="128" t="s">
        <v>475</v>
      </c>
      <c r="Z17" s="1448" t="s">
        <v>429</v>
      </c>
      <c r="AA17" s="1442" t="s">
        <v>812</v>
      </c>
    </row>
    <row r="18" spans="1:27" ht="63" customHeight="1">
      <c r="A18" s="569">
        <v>15</v>
      </c>
      <c r="B18" s="1439" t="s">
        <v>492</v>
      </c>
      <c r="C18" s="1433">
        <v>80</v>
      </c>
      <c r="D18" s="129"/>
      <c r="E18" s="129"/>
      <c r="F18" s="129"/>
      <c r="G18" s="129" t="s">
        <v>493</v>
      </c>
      <c r="H18" s="129" t="s">
        <v>494</v>
      </c>
      <c r="I18" s="129" t="s">
        <v>495</v>
      </c>
      <c r="J18" s="129" t="s">
        <v>480</v>
      </c>
      <c r="K18" s="128" t="s">
        <v>496</v>
      </c>
      <c r="L18" s="128" t="s">
        <v>482</v>
      </c>
      <c r="M18" s="128" t="s">
        <v>497</v>
      </c>
      <c r="N18" s="128" t="s">
        <v>498</v>
      </c>
      <c r="O18" s="128" t="s">
        <v>499</v>
      </c>
      <c r="P18" s="128" t="s">
        <v>450</v>
      </c>
      <c r="Q18" s="128" t="s">
        <v>500</v>
      </c>
      <c r="R18" s="128" t="s">
        <v>501</v>
      </c>
      <c r="S18" s="128" t="s">
        <v>470</v>
      </c>
      <c r="T18" s="128" t="s">
        <v>544</v>
      </c>
      <c r="U18" s="128" t="s">
        <v>553</v>
      </c>
      <c r="V18" s="128" t="s">
        <v>450</v>
      </c>
      <c r="W18" s="1111" t="s">
        <v>450</v>
      </c>
      <c r="X18" s="128" t="s">
        <v>724</v>
      </c>
      <c r="Y18" s="128" t="s">
        <v>475</v>
      </c>
      <c r="Z18" s="1448" t="s">
        <v>475</v>
      </c>
      <c r="AA18" s="1442" t="s">
        <v>814</v>
      </c>
    </row>
    <row r="19" spans="1:27" ht="49.5" customHeight="1" thickBot="1">
      <c r="A19" s="569">
        <v>16</v>
      </c>
      <c r="B19" s="1440" t="s">
        <v>502</v>
      </c>
      <c r="C19" s="1434">
        <v>80</v>
      </c>
      <c r="D19" s="1449"/>
      <c r="E19" s="1449" t="s">
        <v>503</v>
      </c>
      <c r="F19" s="1449" t="s">
        <v>504</v>
      </c>
      <c r="G19" s="1435">
        <v>100</v>
      </c>
      <c r="H19" s="1435">
        <v>100</v>
      </c>
      <c r="I19" s="1435">
        <v>100</v>
      </c>
      <c r="J19" s="1435">
        <v>100</v>
      </c>
      <c r="K19" s="1436" t="s">
        <v>429</v>
      </c>
      <c r="L19" s="1436" t="s">
        <v>429</v>
      </c>
      <c r="M19" s="1436" t="s">
        <v>429</v>
      </c>
      <c r="N19" s="1436" t="s">
        <v>429</v>
      </c>
      <c r="O19" s="1436" t="s">
        <v>429</v>
      </c>
      <c r="P19" s="1436" t="s">
        <v>429</v>
      </c>
      <c r="Q19" s="1436" t="s">
        <v>429</v>
      </c>
      <c r="R19" s="1436" t="s">
        <v>463</v>
      </c>
      <c r="S19" s="1436" t="s">
        <v>467</v>
      </c>
      <c r="T19" s="1436" t="s">
        <v>542</v>
      </c>
      <c r="U19" s="1436" t="s">
        <v>429</v>
      </c>
      <c r="V19" s="1436" t="s">
        <v>458</v>
      </c>
      <c r="W19" s="1437" t="s">
        <v>429</v>
      </c>
      <c r="X19" s="1436" t="s">
        <v>429</v>
      </c>
      <c r="Y19" s="1436" t="s">
        <v>429</v>
      </c>
      <c r="Z19" s="1450" t="s">
        <v>429</v>
      </c>
      <c r="AA19" s="1443" t="s">
        <v>812</v>
      </c>
    </row>
    <row r="20" spans="1:27" ht="48.75" customHeight="1" thickBot="1">
      <c r="A20" s="1300"/>
      <c r="B20" s="1485" t="s">
        <v>505</v>
      </c>
      <c r="C20" s="1486" t="s">
        <v>506</v>
      </c>
      <c r="D20" s="1487" t="s">
        <v>507</v>
      </c>
      <c r="E20" s="1488" t="s">
        <v>508</v>
      </c>
      <c r="F20" s="1489" t="s">
        <v>506</v>
      </c>
      <c r="G20" s="1490" t="s">
        <v>510</v>
      </c>
      <c r="H20" s="1488" t="s">
        <v>511</v>
      </c>
      <c r="I20" s="1488" t="s">
        <v>392</v>
      </c>
      <c r="J20" s="1490" t="s">
        <v>510</v>
      </c>
      <c r="K20" s="1490" t="s">
        <v>512</v>
      </c>
      <c r="L20" s="1490" t="s">
        <v>513</v>
      </c>
      <c r="M20" s="1490" t="s">
        <v>405</v>
      </c>
      <c r="N20" s="1490" t="s">
        <v>509</v>
      </c>
      <c r="O20" s="1490" t="s">
        <v>512</v>
      </c>
      <c r="P20" s="1490" t="s">
        <v>513</v>
      </c>
      <c r="Q20" s="1490" t="s">
        <v>514</v>
      </c>
      <c r="R20" s="1490" t="s">
        <v>515</v>
      </c>
      <c r="S20" s="1490" t="s">
        <v>509</v>
      </c>
      <c r="T20" s="1490" t="s">
        <v>511</v>
      </c>
      <c r="U20" s="1490" t="s">
        <v>554</v>
      </c>
      <c r="V20" s="1490" t="s">
        <v>577</v>
      </c>
      <c r="W20" s="1491" t="s">
        <v>723</v>
      </c>
      <c r="X20" s="1492" t="s">
        <v>405</v>
      </c>
      <c r="Y20" s="1492" t="s">
        <v>742</v>
      </c>
      <c r="Z20" s="1492" t="s">
        <v>815</v>
      </c>
      <c r="AA20" s="1493" t="s">
        <v>814</v>
      </c>
    </row>
    <row r="21" spans="1:24" ht="15" customHeight="1">
      <c r="A21" s="126"/>
      <c r="B21" s="1938" t="s">
        <v>827</v>
      </c>
      <c r="C21" s="1938"/>
      <c r="D21" s="1938"/>
      <c r="E21" s="1938"/>
      <c r="F21" s="1938"/>
      <c r="G21" s="1938"/>
      <c r="H21" s="1938"/>
      <c r="I21" s="1938"/>
      <c r="J21" s="1938"/>
      <c r="K21" s="1938"/>
      <c r="L21" s="1938"/>
      <c r="M21" s="1938"/>
      <c r="N21" s="1938"/>
      <c r="O21" s="1938"/>
      <c r="P21" s="1938"/>
      <c r="Q21" s="1938"/>
      <c r="R21" s="1938"/>
      <c r="S21" s="131"/>
      <c r="T21" s="131"/>
      <c r="U21" s="131"/>
      <c r="V21" s="131"/>
      <c r="W21" s="131"/>
      <c r="X21" s="131"/>
    </row>
    <row r="22" spans="1:24" ht="33" customHeight="1">
      <c r="A22" s="126"/>
      <c r="B22" s="1938" t="s">
        <v>624</v>
      </c>
      <c r="C22" s="1938"/>
      <c r="D22" s="1938"/>
      <c r="E22" s="1938"/>
      <c r="F22" s="1938"/>
      <c r="G22" s="1938"/>
      <c r="H22" s="1938"/>
      <c r="I22" s="1938"/>
      <c r="J22" s="1938"/>
      <c r="K22" s="1938"/>
      <c r="L22" s="1938"/>
      <c r="M22" s="1938"/>
      <c r="N22" s="1938"/>
      <c r="O22" s="1938"/>
      <c r="P22" s="1938"/>
      <c r="Q22" s="1938"/>
      <c r="R22" s="1938"/>
      <c r="S22" s="131"/>
      <c r="T22" s="131"/>
      <c r="U22" s="131"/>
      <c r="V22" s="131"/>
      <c r="W22" s="131"/>
      <c r="X22" s="131"/>
    </row>
  </sheetData>
  <sheetProtection/>
  <mergeCells count="8">
    <mergeCell ref="AA2:AA3"/>
    <mergeCell ref="B22:R22"/>
    <mergeCell ref="B21:R21"/>
    <mergeCell ref="A1:Y1"/>
    <mergeCell ref="A2:A3"/>
    <mergeCell ref="B2:B3"/>
    <mergeCell ref="C2:C3"/>
    <mergeCell ref="G2:Z2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3">
      <selection activeCell="AA26" sqref="AA26"/>
    </sheetView>
  </sheetViews>
  <sheetFormatPr defaultColWidth="9.140625" defaultRowHeight="12.75"/>
  <cols>
    <col min="1" max="1" width="4.7109375" style="16" customWidth="1"/>
    <col min="2" max="2" width="20.140625" style="0" customWidth="1"/>
    <col min="3" max="3" width="8.28125" style="0" customWidth="1"/>
    <col min="4" max="4" width="8.57421875" style="0" customWidth="1"/>
    <col min="5" max="5" width="7.421875" style="0" customWidth="1"/>
    <col min="7" max="7" width="6.8515625" style="0" customWidth="1"/>
    <col min="8" max="8" width="7.28125" style="0" customWidth="1"/>
    <col min="9" max="9" width="7.421875" style="0" hidden="1" customWidth="1"/>
    <col min="10" max="10" width="7.00390625" style="0" hidden="1" customWidth="1"/>
    <col min="11" max="11" width="8.8515625" style="0" hidden="1" customWidth="1"/>
    <col min="12" max="13" width="7.421875" style="0" hidden="1" customWidth="1"/>
    <col min="14" max="14" width="6.8515625" style="0" hidden="1" customWidth="1"/>
    <col min="15" max="15" width="0.2890625" style="0" hidden="1" customWidth="1"/>
    <col min="16" max="21" width="8.8515625" style="0" hidden="1" customWidth="1"/>
    <col min="22" max="22" width="15.57421875" style="0" customWidth="1"/>
  </cols>
  <sheetData>
    <row r="1" spans="1:14" ht="10.5" customHeight="1" hidden="1">
      <c r="A1" s="1526" t="s">
        <v>555</v>
      </c>
      <c r="B1" s="1526"/>
      <c r="C1" s="1526"/>
      <c r="D1" s="1526"/>
      <c r="E1" s="1526"/>
      <c r="F1" s="1526"/>
      <c r="G1" s="1526"/>
      <c r="H1" s="1526"/>
      <c r="I1" s="1526"/>
      <c r="J1" s="1526"/>
      <c r="K1" s="1526"/>
      <c r="L1" s="1526"/>
      <c r="M1" s="1526"/>
      <c r="N1" s="1526"/>
    </row>
    <row r="2" spans="1:14" ht="13.5" customHeight="1" hidden="1">
      <c r="A2" s="1526"/>
      <c r="B2" s="1526"/>
      <c r="C2" s="1526"/>
      <c r="D2" s="1526"/>
      <c r="E2" s="1526"/>
      <c r="F2" s="1526"/>
      <c r="G2" s="1526"/>
      <c r="H2" s="1526"/>
      <c r="I2" s="1526"/>
      <c r="J2" s="1526"/>
      <c r="K2" s="1526"/>
      <c r="L2" s="1526"/>
      <c r="M2" s="1526"/>
      <c r="N2" s="1526"/>
    </row>
    <row r="3" spans="1:21" ht="49.5" customHeight="1" thickBot="1">
      <c r="A3" s="1537" t="s">
        <v>781</v>
      </c>
      <c r="B3" s="1537"/>
      <c r="C3" s="1537"/>
      <c r="D3" s="1537"/>
      <c r="E3" s="1537"/>
      <c r="F3" s="1537"/>
      <c r="G3" s="1537"/>
      <c r="H3" s="1537"/>
      <c r="I3" s="1537"/>
      <c r="J3" s="1537"/>
      <c r="K3" s="1537"/>
      <c r="L3" s="1537"/>
      <c r="M3" s="1537"/>
      <c r="N3" s="1537"/>
      <c r="O3" s="1537"/>
      <c r="P3" s="1537"/>
      <c r="Q3" s="1537"/>
      <c r="R3" s="1537"/>
      <c r="S3" s="1537"/>
      <c r="T3" s="1537"/>
      <c r="U3" s="1537"/>
    </row>
    <row r="4" spans="1:14" ht="19.5" customHeight="1" thickBot="1">
      <c r="A4" s="1527" t="s">
        <v>597</v>
      </c>
      <c r="B4" s="1529" t="s">
        <v>15</v>
      </c>
      <c r="C4" s="1531" t="s">
        <v>665</v>
      </c>
      <c r="D4" s="1532"/>
      <c r="E4" s="1533"/>
      <c r="F4" s="1534" t="s">
        <v>690</v>
      </c>
      <c r="G4" s="1532"/>
      <c r="H4" s="1533"/>
      <c r="I4" s="1535" t="s">
        <v>585</v>
      </c>
      <c r="J4" s="1536"/>
      <c r="K4" s="1536"/>
      <c r="L4" s="1536" t="s">
        <v>586</v>
      </c>
      <c r="M4" s="1536"/>
      <c r="N4" s="1536"/>
    </row>
    <row r="5" spans="1:14" ht="27.75" customHeight="1" thickBot="1">
      <c r="A5" s="1528"/>
      <c r="B5" s="1530"/>
      <c r="C5" s="587" t="s">
        <v>42</v>
      </c>
      <c r="D5" s="588" t="s">
        <v>43</v>
      </c>
      <c r="E5" s="1057" t="s">
        <v>686</v>
      </c>
      <c r="F5" s="1222" t="s">
        <v>42</v>
      </c>
      <c r="G5" s="594" t="s">
        <v>142</v>
      </c>
      <c r="H5" s="981" t="s">
        <v>686</v>
      </c>
      <c r="I5" s="58" t="s">
        <v>42</v>
      </c>
      <c r="J5" s="1" t="s">
        <v>43</v>
      </c>
      <c r="K5" s="1" t="s">
        <v>5</v>
      </c>
      <c r="L5" s="1" t="s">
        <v>42</v>
      </c>
      <c r="M5" s="1" t="s">
        <v>43</v>
      </c>
      <c r="N5" s="1" t="s">
        <v>5</v>
      </c>
    </row>
    <row r="6" spans="1:14" ht="12.75">
      <c r="A6" s="176">
        <v>1</v>
      </c>
      <c r="B6" s="1221" t="s">
        <v>19</v>
      </c>
      <c r="C6" s="378">
        <v>16961</v>
      </c>
      <c r="D6" s="151">
        <v>15245</v>
      </c>
      <c r="E6" s="990">
        <f aca="true" t="shared" si="0" ref="E6:E29">+D6/C6*100</f>
        <v>89.88267201226343</v>
      </c>
      <c r="F6" s="286">
        <v>17774</v>
      </c>
      <c r="G6" s="151">
        <v>13801</v>
      </c>
      <c r="H6" s="1186">
        <f aca="true" t="shared" si="1" ref="H6:H11">+G6/F6*100</f>
        <v>77.6471250140655</v>
      </c>
      <c r="I6" s="211"/>
      <c r="J6" s="23"/>
      <c r="K6" s="238" t="e">
        <f aca="true" t="shared" si="2" ref="K6:K11">+J6/I6*100</f>
        <v>#DIV/0!</v>
      </c>
      <c r="L6" s="23"/>
      <c r="M6" s="23"/>
      <c r="N6" s="236" t="e">
        <f aca="true" t="shared" si="3" ref="N6:N30">+M6/L6*100</f>
        <v>#DIV/0!</v>
      </c>
    </row>
    <row r="7" spans="1:14" ht="12.75">
      <c r="A7" s="179">
        <v>2</v>
      </c>
      <c r="B7" s="1217" t="s">
        <v>20</v>
      </c>
      <c r="C7" s="392">
        <v>2316</v>
      </c>
      <c r="D7" s="217">
        <v>2123</v>
      </c>
      <c r="E7" s="990">
        <f t="shared" si="0"/>
        <v>91.66666666666666</v>
      </c>
      <c r="F7" s="383">
        <v>2426</v>
      </c>
      <c r="G7" s="76">
        <v>2130</v>
      </c>
      <c r="H7" s="1037">
        <f t="shared" si="1"/>
        <v>87.79884583676835</v>
      </c>
      <c r="I7" s="211"/>
      <c r="J7" s="23"/>
      <c r="K7" s="238" t="e">
        <f t="shared" si="2"/>
        <v>#DIV/0!</v>
      </c>
      <c r="L7" s="23"/>
      <c r="M7" s="23"/>
      <c r="N7" s="236" t="e">
        <f t="shared" si="3"/>
        <v>#DIV/0!</v>
      </c>
    </row>
    <row r="8" spans="1:14" ht="12.75">
      <c r="A8" s="179">
        <v>3</v>
      </c>
      <c r="B8" s="1217" t="s">
        <v>21</v>
      </c>
      <c r="C8" s="1219">
        <v>1301</v>
      </c>
      <c r="D8" s="719">
        <v>1267</v>
      </c>
      <c r="E8" s="990">
        <f t="shared" si="0"/>
        <v>97.38662567255957</v>
      </c>
      <c r="F8" s="827">
        <v>1295</v>
      </c>
      <c r="G8" s="719">
        <v>1175</v>
      </c>
      <c r="H8" s="1037">
        <f t="shared" si="1"/>
        <v>90.73359073359073</v>
      </c>
      <c r="I8" s="211"/>
      <c r="J8" s="23"/>
      <c r="K8" s="238" t="e">
        <f t="shared" si="2"/>
        <v>#DIV/0!</v>
      </c>
      <c r="L8" s="23"/>
      <c r="M8" s="23"/>
      <c r="N8" s="236" t="e">
        <f t="shared" si="3"/>
        <v>#DIV/0!</v>
      </c>
    </row>
    <row r="9" spans="1:19" ht="12.75">
      <c r="A9" s="179">
        <v>4</v>
      </c>
      <c r="B9" s="1217" t="s">
        <v>22</v>
      </c>
      <c r="C9" s="250">
        <v>1565</v>
      </c>
      <c r="D9" s="23">
        <v>1464</v>
      </c>
      <c r="E9" s="990">
        <f t="shared" si="0"/>
        <v>93.54632587859425</v>
      </c>
      <c r="F9" s="211">
        <v>1565</v>
      </c>
      <c r="G9" s="23">
        <v>1310</v>
      </c>
      <c r="H9" s="1037">
        <f t="shared" si="1"/>
        <v>83.70607028753993</v>
      </c>
      <c r="I9" s="211"/>
      <c r="J9" s="23"/>
      <c r="K9" s="238" t="e">
        <f t="shared" si="2"/>
        <v>#DIV/0!</v>
      </c>
      <c r="L9" s="23"/>
      <c r="M9" s="23"/>
      <c r="N9" s="236" t="e">
        <f t="shared" si="3"/>
        <v>#DIV/0!</v>
      </c>
      <c r="O9" s="13"/>
      <c r="P9" s="13"/>
      <c r="Q9" s="13"/>
      <c r="R9" s="13"/>
      <c r="S9" s="13"/>
    </row>
    <row r="10" spans="1:20" ht="12.75">
      <c r="A10" s="179">
        <v>5</v>
      </c>
      <c r="B10" s="1217" t="s">
        <v>23</v>
      </c>
      <c r="C10" s="250">
        <v>1226</v>
      </c>
      <c r="D10" s="23">
        <v>1078</v>
      </c>
      <c r="E10" s="990">
        <f t="shared" si="0"/>
        <v>87.92822185970635</v>
      </c>
      <c r="F10" s="211">
        <v>1224</v>
      </c>
      <c r="G10" s="23">
        <v>1016</v>
      </c>
      <c r="H10" s="1037">
        <f t="shared" si="1"/>
        <v>83.00653594771242</v>
      </c>
      <c r="I10" s="211"/>
      <c r="J10" s="23"/>
      <c r="K10" s="238" t="e">
        <f t="shared" si="2"/>
        <v>#DIV/0!</v>
      </c>
      <c r="L10" s="23"/>
      <c r="M10" s="23"/>
      <c r="N10" s="236" t="e">
        <f t="shared" si="3"/>
        <v>#DIV/0!</v>
      </c>
      <c r="O10" s="13"/>
      <c r="P10" s="13"/>
      <c r="Q10" s="13"/>
      <c r="R10" s="13"/>
      <c r="S10" s="13"/>
      <c r="T10" s="13"/>
    </row>
    <row r="11" spans="1:14" ht="12.75">
      <c r="A11" s="179">
        <v>6</v>
      </c>
      <c r="B11" s="1217" t="s">
        <v>24</v>
      </c>
      <c r="C11" s="56">
        <v>2548</v>
      </c>
      <c r="D11" s="6">
        <v>2276</v>
      </c>
      <c r="E11" s="990">
        <f t="shared" si="0"/>
        <v>89.32496075353218</v>
      </c>
      <c r="F11" s="700">
        <v>2561</v>
      </c>
      <c r="G11" s="6">
        <v>2312</v>
      </c>
      <c r="H11" s="1037">
        <f t="shared" si="1"/>
        <v>90.27723545490043</v>
      </c>
      <c r="I11" s="211"/>
      <c r="J11" s="23"/>
      <c r="K11" s="238" t="e">
        <f t="shared" si="2"/>
        <v>#DIV/0!</v>
      </c>
      <c r="L11" s="23"/>
      <c r="M11" s="23"/>
      <c r="N11" s="236" t="e">
        <f t="shared" si="3"/>
        <v>#DIV/0!</v>
      </c>
    </row>
    <row r="12" spans="1:14" ht="12.75">
      <c r="A12" s="179">
        <v>7</v>
      </c>
      <c r="B12" s="1217" t="s">
        <v>25</v>
      </c>
      <c r="C12" s="361">
        <v>1352</v>
      </c>
      <c r="D12" s="76">
        <v>1243</v>
      </c>
      <c r="E12" s="990">
        <f t="shared" si="0"/>
        <v>91.93786982248521</v>
      </c>
      <c r="F12" s="358">
        <v>1359</v>
      </c>
      <c r="G12" s="76">
        <v>972</v>
      </c>
      <c r="H12" s="1187">
        <f>G12/F12*100</f>
        <v>71.52317880794702</v>
      </c>
      <c r="I12" s="358"/>
      <c r="J12" s="76"/>
      <c r="K12" s="236" t="e">
        <f>J12/I12*100</f>
        <v>#DIV/0!</v>
      </c>
      <c r="L12" s="76"/>
      <c r="M12" s="76"/>
      <c r="N12" s="236" t="e">
        <f t="shared" si="3"/>
        <v>#DIV/0!</v>
      </c>
    </row>
    <row r="13" spans="1:14" ht="12.75">
      <c r="A13" s="179">
        <v>8</v>
      </c>
      <c r="B13" s="1217" t="s">
        <v>26</v>
      </c>
      <c r="C13" s="1195">
        <v>737</v>
      </c>
      <c r="D13" s="75">
        <v>696</v>
      </c>
      <c r="E13" s="990">
        <f t="shared" si="0"/>
        <v>94.43690637720489</v>
      </c>
      <c r="F13" s="774">
        <v>735</v>
      </c>
      <c r="G13" s="75">
        <v>681</v>
      </c>
      <c r="H13" s="1187">
        <f>G13/F13*100</f>
        <v>92.65306122448979</v>
      </c>
      <c r="I13" s="358"/>
      <c r="J13" s="76"/>
      <c r="K13" s="236" t="e">
        <f>J13/I13*100</f>
        <v>#DIV/0!</v>
      </c>
      <c r="L13" s="76"/>
      <c r="M13" s="76"/>
      <c r="N13" s="236" t="e">
        <f t="shared" si="3"/>
        <v>#DIV/0!</v>
      </c>
    </row>
    <row r="14" spans="1:14" ht="12.75">
      <c r="A14" s="179">
        <v>9</v>
      </c>
      <c r="B14" s="1217" t="s">
        <v>27</v>
      </c>
      <c r="C14" s="362">
        <v>488</v>
      </c>
      <c r="D14" s="17">
        <v>416</v>
      </c>
      <c r="E14" s="990">
        <f t="shared" si="0"/>
        <v>85.24590163934425</v>
      </c>
      <c r="F14" s="739">
        <v>584</v>
      </c>
      <c r="G14" s="17">
        <v>484</v>
      </c>
      <c r="H14" s="1187">
        <f>G14/F14*100</f>
        <v>82.87671232876713</v>
      </c>
      <c r="I14" s="211"/>
      <c r="J14" s="23"/>
      <c r="K14" s="236" t="e">
        <f>J14/I14*100</f>
        <v>#DIV/0!</v>
      </c>
      <c r="L14" s="23"/>
      <c r="M14" s="23"/>
      <c r="N14" s="236" t="e">
        <f t="shared" si="3"/>
        <v>#DIV/0!</v>
      </c>
    </row>
    <row r="15" spans="1:14" ht="12.75">
      <c r="A15" s="179">
        <v>10</v>
      </c>
      <c r="B15" s="1217" t="s">
        <v>28</v>
      </c>
      <c r="C15" s="1226">
        <v>2189</v>
      </c>
      <c r="D15" s="189">
        <v>2035</v>
      </c>
      <c r="E15" s="990">
        <f t="shared" si="0"/>
        <v>92.96482412060301</v>
      </c>
      <c r="F15" s="1215">
        <v>2206</v>
      </c>
      <c r="G15" s="189">
        <v>2023</v>
      </c>
      <c r="H15" s="1187">
        <f>G15/F15*100</f>
        <v>91.70444242973707</v>
      </c>
      <c r="I15" s="211"/>
      <c r="J15" s="23"/>
      <c r="K15" s="236" t="e">
        <f>J15/I15*100</f>
        <v>#DIV/0!</v>
      </c>
      <c r="L15" s="23"/>
      <c r="M15" s="23"/>
      <c r="N15" s="236" t="e">
        <f>+M15/L15*100</f>
        <v>#DIV/0!</v>
      </c>
    </row>
    <row r="16" spans="1:14" ht="12.75">
      <c r="A16" s="179">
        <v>11</v>
      </c>
      <c r="B16" s="1217" t="s">
        <v>29</v>
      </c>
      <c r="C16" s="1227">
        <v>1668</v>
      </c>
      <c r="D16" s="1220">
        <v>1559</v>
      </c>
      <c r="E16" s="990">
        <f t="shared" si="0"/>
        <v>93.4652278177458</v>
      </c>
      <c r="F16" s="742">
        <v>1701</v>
      </c>
      <c r="G16" s="71">
        <v>1506</v>
      </c>
      <c r="H16" s="1038">
        <f aca="true" t="shared" si="4" ref="H16:H27">+G16/F16*100</f>
        <v>88.53615520282186</v>
      </c>
      <c r="I16" s="274"/>
      <c r="J16" s="70"/>
      <c r="K16" s="240" t="e">
        <f aca="true" t="shared" si="5" ref="K16:K27">+J16/I16*100</f>
        <v>#DIV/0!</v>
      </c>
      <c r="L16" s="70"/>
      <c r="M16" s="70"/>
      <c r="N16" s="236" t="e">
        <f t="shared" si="3"/>
        <v>#DIV/0!</v>
      </c>
    </row>
    <row r="17" spans="1:16" ht="12.75">
      <c r="A17" s="179">
        <v>12</v>
      </c>
      <c r="B17" s="1217" t="s">
        <v>30</v>
      </c>
      <c r="C17" s="362">
        <v>3371</v>
      </c>
      <c r="D17" s="17">
        <v>2739</v>
      </c>
      <c r="E17" s="997">
        <f t="shared" si="0"/>
        <v>81.25185404924355</v>
      </c>
      <c r="F17" s="739">
        <v>3455</v>
      </c>
      <c r="G17" s="17">
        <v>2226</v>
      </c>
      <c r="H17" s="1038">
        <f t="shared" si="4"/>
        <v>64.42836468885673</v>
      </c>
      <c r="I17" s="211"/>
      <c r="J17" s="23"/>
      <c r="K17" s="240" t="e">
        <f t="shared" si="5"/>
        <v>#DIV/0!</v>
      </c>
      <c r="L17" s="23"/>
      <c r="M17" s="23"/>
      <c r="N17" s="236" t="e">
        <f t="shared" si="3"/>
        <v>#DIV/0!</v>
      </c>
      <c r="O17" s="13"/>
      <c r="P17" s="13"/>
    </row>
    <row r="18" spans="1:20" ht="12.75">
      <c r="A18" s="179">
        <v>13</v>
      </c>
      <c r="B18" s="1217" t="s">
        <v>31</v>
      </c>
      <c r="C18" s="362">
        <v>1647</v>
      </c>
      <c r="D18" s="17">
        <v>1467</v>
      </c>
      <c r="E18" s="997">
        <f t="shared" si="0"/>
        <v>89.07103825136612</v>
      </c>
      <c r="F18" s="739">
        <v>1606</v>
      </c>
      <c r="G18" s="17">
        <v>1335</v>
      </c>
      <c r="H18" s="996">
        <f t="shared" si="4"/>
        <v>83.12577833125778</v>
      </c>
      <c r="I18" s="211"/>
      <c r="J18" s="23"/>
      <c r="K18" s="240" t="e">
        <f t="shared" si="5"/>
        <v>#DIV/0!</v>
      </c>
      <c r="L18" s="23"/>
      <c r="M18" s="23"/>
      <c r="N18" s="236" t="e">
        <f t="shared" si="3"/>
        <v>#DIV/0!</v>
      </c>
      <c r="O18" s="13"/>
      <c r="P18" s="13"/>
      <c r="Q18" s="13"/>
      <c r="R18" s="13"/>
      <c r="S18" s="13"/>
      <c r="T18" s="13"/>
    </row>
    <row r="19" spans="1:14" ht="14.25" customHeight="1">
      <c r="A19" s="179">
        <v>14</v>
      </c>
      <c r="B19" s="1217" t="s">
        <v>32</v>
      </c>
      <c r="C19" s="1228">
        <v>3243</v>
      </c>
      <c r="D19" s="930">
        <v>3119</v>
      </c>
      <c r="E19" s="997">
        <f t="shared" si="0"/>
        <v>96.1763798951588</v>
      </c>
      <c r="F19" s="739">
        <v>3283</v>
      </c>
      <c r="G19" s="17">
        <v>2923</v>
      </c>
      <c r="H19" s="996">
        <f t="shared" si="4"/>
        <v>89.03441973804446</v>
      </c>
      <c r="I19" s="211"/>
      <c r="J19" s="23"/>
      <c r="K19" s="240" t="e">
        <f t="shared" si="5"/>
        <v>#DIV/0!</v>
      </c>
      <c r="L19" s="23"/>
      <c r="M19" s="23"/>
      <c r="N19" s="236" t="e">
        <f t="shared" si="3"/>
        <v>#DIV/0!</v>
      </c>
    </row>
    <row r="20" spans="1:14" ht="12.75">
      <c r="A20" s="179">
        <v>15</v>
      </c>
      <c r="B20" s="1217" t="s">
        <v>33</v>
      </c>
      <c r="C20" s="362">
        <v>721</v>
      </c>
      <c r="D20" s="17">
        <v>660</v>
      </c>
      <c r="E20" s="997">
        <f t="shared" si="0"/>
        <v>91.53952843273233</v>
      </c>
      <c r="F20" s="739">
        <v>736</v>
      </c>
      <c r="G20" s="17">
        <v>539</v>
      </c>
      <c r="H20" s="996">
        <f t="shared" si="4"/>
        <v>73.2336956521739</v>
      </c>
      <c r="I20" s="211"/>
      <c r="J20" s="23"/>
      <c r="K20" s="240" t="e">
        <f t="shared" si="5"/>
        <v>#DIV/0!</v>
      </c>
      <c r="L20" s="23"/>
      <c r="M20" s="23"/>
      <c r="N20" s="236" t="e">
        <f t="shared" si="3"/>
        <v>#DIV/0!</v>
      </c>
    </row>
    <row r="21" spans="1:14" ht="12.75">
      <c r="A21" s="179">
        <v>16</v>
      </c>
      <c r="B21" s="1217" t="s">
        <v>34</v>
      </c>
      <c r="C21" s="362">
        <v>566</v>
      </c>
      <c r="D21" s="17">
        <v>560</v>
      </c>
      <c r="E21" s="997">
        <f t="shared" si="0"/>
        <v>98.93992932862191</v>
      </c>
      <c r="F21" s="1223">
        <v>590</v>
      </c>
      <c r="G21" s="17">
        <v>508</v>
      </c>
      <c r="H21" s="996">
        <f t="shared" si="4"/>
        <v>86.10169491525423</v>
      </c>
      <c r="I21" s="211"/>
      <c r="J21" s="23"/>
      <c r="K21" s="240" t="e">
        <f t="shared" si="5"/>
        <v>#DIV/0!</v>
      </c>
      <c r="L21" s="23"/>
      <c r="M21" s="23"/>
      <c r="N21" s="236" t="e">
        <f t="shared" si="3"/>
        <v>#DIV/0!</v>
      </c>
    </row>
    <row r="22" spans="1:14" ht="13.5" customHeight="1">
      <c r="A22" s="179">
        <v>17</v>
      </c>
      <c r="B22" s="1217" t="s">
        <v>35</v>
      </c>
      <c r="C22" s="364">
        <v>1624</v>
      </c>
      <c r="D22" s="17">
        <v>1564</v>
      </c>
      <c r="E22" s="997">
        <f t="shared" si="0"/>
        <v>96.30541871921181</v>
      </c>
      <c r="F22" s="739">
        <v>1654</v>
      </c>
      <c r="G22" s="17">
        <v>1534</v>
      </c>
      <c r="H22" s="996">
        <f t="shared" si="4"/>
        <v>92.74486094316808</v>
      </c>
      <c r="I22" s="211"/>
      <c r="J22" s="23"/>
      <c r="K22" s="240" t="e">
        <f t="shared" si="5"/>
        <v>#DIV/0!</v>
      </c>
      <c r="L22" s="23"/>
      <c r="M22" s="23"/>
      <c r="N22" s="236" t="e">
        <f t="shared" si="3"/>
        <v>#DIV/0!</v>
      </c>
    </row>
    <row r="23" spans="1:14" ht="14.25" customHeight="1">
      <c r="A23" s="179">
        <v>18</v>
      </c>
      <c r="B23" s="1217" t="s">
        <v>36</v>
      </c>
      <c r="C23" s="364">
        <v>1910</v>
      </c>
      <c r="D23" s="17">
        <v>1662</v>
      </c>
      <c r="E23" s="997">
        <f t="shared" si="0"/>
        <v>87.01570680628272</v>
      </c>
      <c r="F23" s="739">
        <v>1864</v>
      </c>
      <c r="G23" s="17">
        <v>1501</v>
      </c>
      <c r="H23" s="996">
        <f t="shared" si="4"/>
        <v>80.52575107296137</v>
      </c>
      <c r="I23" s="211"/>
      <c r="J23" s="23"/>
      <c r="K23" s="240" t="e">
        <f t="shared" si="5"/>
        <v>#DIV/0!</v>
      </c>
      <c r="L23" s="23"/>
      <c r="M23" s="23"/>
      <c r="N23" s="236" t="e">
        <f t="shared" si="3"/>
        <v>#DIV/0!</v>
      </c>
    </row>
    <row r="24" spans="1:14" ht="12.75" customHeight="1">
      <c r="A24" s="179">
        <v>19</v>
      </c>
      <c r="B24" s="1217" t="s">
        <v>149</v>
      </c>
      <c r="C24" s="362">
        <v>1570</v>
      </c>
      <c r="D24" s="17">
        <v>1464</v>
      </c>
      <c r="E24" s="997">
        <f t="shared" si="0"/>
        <v>93.2484076433121</v>
      </c>
      <c r="F24" s="739">
        <v>1626</v>
      </c>
      <c r="G24" s="17">
        <v>1493</v>
      </c>
      <c r="H24" s="990">
        <f t="shared" si="4"/>
        <v>91.82041820418205</v>
      </c>
      <c r="I24" s="211"/>
      <c r="J24" s="23"/>
      <c r="K24" s="238" t="e">
        <f t="shared" si="5"/>
        <v>#DIV/0!</v>
      </c>
      <c r="L24" s="23"/>
      <c r="M24" s="23"/>
      <c r="N24" s="236" t="e">
        <f t="shared" si="3"/>
        <v>#DIV/0!</v>
      </c>
    </row>
    <row r="25" spans="1:14" ht="13.5" customHeight="1">
      <c r="A25" s="179">
        <v>20</v>
      </c>
      <c r="B25" s="1217" t="s">
        <v>150</v>
      </c>
      <c r="C25" s="365">
        <v>1460</v>
      </c>
      <c r="D25" s="171">
        <v>1381</v>
      </c>
      <c r="E25" s="997">
        <f t="shared" si="0"/>
        <v>94.58904109589041</v>
      </c>
      <c r="F25" s="1216">
        <v>1505</v>
      </c>
      <c r="G25" s="171">
        <v>1371</v>
      </c>
      <c r="H25" s="990">
        <f t="shared" si="4"/>
        <v>91.09634551495016</v>
      </c>
      <c r="I25" s="366"/>
      <c r="J25" s="78"/>
      <c r="K25" s="238" t="e">
        <f t="shared" si="5"/>
        <v>#DIV/0!</v>
      </c>
      <c r="L25" s="78"/>
      <c r="M25" s="78"/>
      <c r="N25" s="236" t="e">
        <f t="shared" si="3"/>
        <v>#DIV/0!</v>
      </c>
    </row>
    <row r="26" spans="1:14" ht="14.25" customHeight="1">
      <c r="A26" s="179">
        <v>21</v>
      </c>
      <c r="B26" s="1217" t="s">
        <v>151</v>
      </c>
      <c r="C26" s="362">
        <v>1070</v>
      </c>
      <c r="D26" s="17">
        <v>971</v>
      </c>
      <c r="E26" s="997">
        <f t="shared" si="0"/>
        <v>90.74766355140187</v>
      </c>
      <c r="F26" s="739">
        <v>1071</v>
      </c>
      <c r="G26" s="17">
        <v>992</v>
      </c>
      <c r="H26" s="990">
        <f t="shared" si="4"/>
        <v>92.62371615312792</v>
      </c>
      <c r="I26" s="211"/>
      <c r="J26" s="23"/>
      <c r="K26" s="238" t="e">
        <f t="shared" si="5"/>
        <v>#DIV/0!</v>
      </c>
      <c r="L26" s="23"/>
      <c r="M26" s="23"/>
      <c r="N26" s="236" t="e">
        <f t="shared" si="3"/>
        <v>#DIV/0!</v>
      </c>
    </row>
    <row r="27" spans="1:14" ht="13.5" customHeight="1">
      <c r="A27" s="179">
        <v>22</v>
      </c>
      <c r="B27" s="1217" t="s">
        <v>152</v>
      </c>
      <c r="C27" s="362">
        <v>2239</v>
      </c>
      <c r="D27" s="17">
        <v>2090</v>
      </c>
      <c r="E27" s="997">
        <f t="shared" si="0"/>
        <v>93.34524341223761</v>
      </c>
      <c r="F27" s="739">
        <v>2305</v>
      </c>
      <c r="G27" s="17">
        <v>2042</v>
      </c>
      <c r="H27" s="990">
        <f t="shared" si="4"/>
        <v>88.59002169197397</v>
      </c>
      <c r="I27" s="211"/>
      <c r="J27" s="23"/>
      <c r="K27" s="238" t="e">
        <f t="shared" si="5"/>
        <v>#DIV/0!</v>
      </c>
      <c r="L27" s="23"/>
      <c r="M27" s="23"/>
      <c r="N27" s="236" t="e">
        <f t="shared" si="3"/>
        <v>#DIV/0!</v>
      </c>
    </row>
    <row r="28" spans="1:14" ht="13.5" customHeight="1">
      <c r="A28" s="179">
        <v>23</v>
      </c>
      <c r="B28" s="1217" t="s">
        <v>153</v>
      </c>
      <c r="C28" s="351">
        <v>1239</v>
      </c>
      <c r="D28" s="70">
        <v>1110</v>
      </c>
      <c r="E28" s="997">
        <f t="shared" si="0"/>
        <v>89.58837772397095</v>
      </c>
      <c r="F28" s="274">
        <v>1254</v>
      </c>
      <c r="G28" s="70">
        <v>1107</v>
      </c>
      <c r="H28" s="990">
        <f aca="true" t="shared" si="6" ref="H28:H33">+G28/F28*100</f>
        <v>88.27751196172248</v>
      </c>
      <c r="I28" s="274"/>
      <c r="J28" s="70"/>
      <c r="K28" s="238" t="e">
        <f aca="true" t="shared" si="7" ref="K28:K33">+J28/I28*100</f>
        <v>#DIV/0!</v>
      </c>
      <c r="L28" s="70"/>
      <c r="M28" s="70"/>
      <c r="N28" s="236" t="e">
        <f t="shared" si="3"/>
        <v>#DIV/0!</v>
      </c>
    </row>
    <row r="29" spans="1:14" ht="12.75" customHeight="1">
      <c r="A29" s="179">
        <v>24</v>
      </c>
      <c r="B29" s="1217" t="s">
        <v>154</v>
      </c>
      <c r="C29" s="56">
        <v>6420</v>
      </c>
      <c r="D29" s="6">
        <v>5752</v>
      </c>
      <c r="E29" s="997">
        <f t="shared" si="0"/>
        <v>89.59501557632399</v>
      </c>
      <c r="F29" s="700">
        <v>6559</v>
      </c>
      <c r="G29" s="6">
        <v>5092</v>
      </c>
      <c r="H29" s="990">
        <f t="shared" si="6"/>
        <v>77.63378563805459</v>
      </c>
      <c r="I29" s="211"/>
      <c r="J29" s="23"/>
      <c r="K29" s="242" t="e">
        <f>SUM(J29*100/I29)</f>
        <v>#DIV/0!</v>
      </c>
      <c r="L29" s="23"/>
      <c r="M29" s="23"/>
      <c r="N29" s="236" t="e">
        <f t="shared" si="3"/>
        <v>#DIV/0!</v>
      </c>
    </row>
    <row r="30" spans="1:14" ht="12.75" customHeight="1" thickBot="1">
      <c r="A30" s="1189">
        <v>25</v>
      </c>
      <c r="B30" s="1218" t="s">
        <v>37</v>
      </c>
      <c r="C30" s="252">
        <v>2707</v>
      </c>
      <c r="D30" s="147">
        <v>2508</v>
      </c>
      <c r="E30" s="991">
        <f>+D30/C30*100</f>
        <v>92.64868858514961</v>
      </c>
      <c r="F30" s="287">
        <v>2729</v>
      </c>
      <c r="G30" s="147">
        <v>2338</v>
      </c>
      <c r="H30" s="997">
        <f t="shared" si="6"/>
        <v>85.67240747526567</v>
      </c>
      <c r="I30" s="211"/>
      <c r="J30" s="23"/>
      <c r="K30" s="242" t="e">
        <f>SUM(J30*100/I30)</f>
        <v>#DIV/0!</v>
      </c>
      <c r="L30" s="23"/>
      <c r="M30" s="23"/>
      <c r="N30" s="236" t="e">
        <f t="shared" si="3"/>
        <v>#DIV/0!</v>
      </c>
    </row>
    <row r="31" spans="1:14" ht="12.75">
      <c r="A31" s="1520" t="s">
        <v>1</v>
      </c>
      <c r="B31" s="1521"/>
      <c r="C31" s="371">
        <f>SUM(C6:C6:C23)</f>
        <v>45433</v>
      </c>
      <c r="D31" s="369">
        <f>SUM(D6:D6:D23)</f>
        <v>41173</v>
      </c>
      <c r="E31" s="992">
        <f>+D31/C31*100</f>
        <v>90.62355556533797</v>
      </c>
      <c r="F31" s="1224">
        <f>SUM(F6:F6:F23)</f>
        <v>46618</v>
      </c>
      <c r="G31" s="369">
        <f>SUM(G6:G6:G23)</f>
        <v>37976</v>
      </c>
      <c r="H31" s="992">
        <f t="shared" si="6"/>
        <v>81.46209618602256</v>
      </c>
      <c r="I31" s="368">
        <f>SUM(I6:I6:I23)</f>
        <v>0</v>
      </c>
      <c r="J31" s="213">
        <f>SUM(J6:J6:J23)</f>
        <v>0</v>
      </c>
      <c r="K31" s="241" t="e">
        <f t="shared" si="7"/>
        <v>#DIV/0!</v>
      </c>
      <c r="L31" s="213">
        <f>SUM(L6:L6:L23)</f>
        <v>0</v>
      </c>
      <c r="M31" s="213">
        <f>SUM(M6:M6:M23)</f>
        <v>0</v>
      </c>
      <c r="N31" s="241" t="e">
        <f>+M31/L31*100</f>
        <v>#DIV/0!</v>
      </c>
    </row>
    <row r="32" spans="1:20" ht="12.75">
      <c r="A32" s="1522" t="s">
        <v>2</v>
      </c>
      <c r="B32" s="1523"/>
      <c r="C32" s="460">
        <f>SUM(C24:C30)</f>
        <v>16705</v>
      </c>
      <c r="D32" s="213">
        <f>SUM(D24:D30)</f>
        <v>15276</v>
      </c>
      <c r="E32" s="993">
        <f>+D32/C32*100</f>
        <v>91.44567494762047</v>
      </c>
      <c r="F32" s="368">
        <f>SUM(F24:F30)</f>
        <v>17049</v>
      </c>
      <c r="G32" s="213">
        <f>SUM(G24:G30)</f>
        <v>14435</v>
      </c>
      <c r="H32" s="993">
        <f t="shared" si="6"/>
        <v>84.66772244706434</v>
      </c>
      <c r="I32" s="368">
        <f>SUM(I24:I30)</f>
        <v>0</v>
      </c>
      <c r="J32" s="213">
        <f>SUM(J24:J30)</f>
        <v>0</v>
      </c>
      <c r="K32" s="241" t="e">
        <f t="shared" si="7"/>
        <v>#DIV/0!</v>
      </c>
      <c r="L32" s="213">
        <f>SUM(L24:L30)</f>
        <v>0</v>
      </c>
      <c r="M32" s="213">
        <f>SUM(M24:M30)</f>
        <v>0</v>
      </c>
      <c r="N32" s="241" t="e">
        <f>+M32/L32*100</f>
        <v>#DIV/0!</v>
      </c>
      <c r="P32" s="13"/>
      <c r="Q32" s="13"/>
      <c r="R32" s="13"/>
      <c r="S32" s="13"/>
      <c r="T32" s="13"/>
    </row>
    <row r="33" spans="1:14" ht="13.5" thickBot="1">
      <c r="A33" s="1524" t="s">
        <v>0</v>
      </c>
      <c r="B33" s="1525"/>
      <c r="C33" s="372">
        <f>+C31+C32</f>
        <v>62138</v>
      </c>
      <c r="D33" s="370">
        <f>+D31+D32</f>
        <v>56449</v>
      </c>
      <c r="E33" s="994">
        <f>+D33/C33*100</f>
        <v>90.84457175963179</v>
      </c>
      <c r="F33" s="1225">
        <f>+F31+F32</f>
        <v>63667</v>
      </c>
      <c r="G33" s="370">
        <f>+G31+G32</f>
        <v>52411</v>
      </c>
      <c r="H33" s="994">
        <f t="shared" si="6"/>
        <v>82.32051141093503</v>
      </c>
      <c r="I33" s="368">
        <f>+I31+I32</f>
        <v>0</v>
      </c>
      <c r="J33" s="213">
        <f>+J31+J32</f>
        <v>0</v>
      </c>
      <c r="K33" s="241" t="e">
        <f t="shared" si="7"/>
        <v>#DIV/0!</v>
      </c>
      <c r="L33" s="213">
        <f>+L31+L32</f>
        <v>0</v>
      </c>
      <c r="M33" s="213">
        <f>+M31+M32</f>
        <v>0</v>
      </c>
      <c r="N33" s="241" t="e">
        <f>+M33/L33*100</f>
        <v>#DIV/0!</v>
      </c>
    </row>
    <row r="34" spans="6:12" ht="15.75">
      <c r="F34" s="111"/>
      <c r="I34" s="111"/>
      <c r="L34" s="111"/>
    </row>
    <row r="35" spans="2:13" ht="12.75">
      <c r="B35" s="14"/>
      <c r="C35" s="32"/>
      <c r="D35" s="87"/>
      <c r="E35" s="33"/>
      <c r="F35" s="20"/>
      <c r="G35" s="13"/>
      <c r="H35" s="14"/>
      <c r="I35" s="13"/>
      <c r="J35" s="13"/>
      <c r="K35" s="14"/>
      <c r="L35" s="13"/>
      <c r="M35" s="13"/>
    </row>
    <row r="36" ht="21.75" customHeight="1"/>
  </sheetData>
  <sheetProtection/>
  <mergeCells count="11">
    <mergeCell ref="A3:U3"/>
    <mergeCell ref="A31:B31"/>
    <mergeCell ref="A32:B32"/>
    <mergeCell ref="A33:B33"/>
    <mergeCell ref="A1:N2"/>
    <mergeCell ref="A4:A5"/>
    <mergeCell ref="B4:B5"/>
    <mergeCell ref="C4:E4"/>
    <mergeCell ref="F4:H4"/>
    <mergeCell ref="I4:K4"/>
    <mergeCell ref="L4:N4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3">
      <selection activeCell="T17" sqref="T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15.00390625" style="0" customWidth="1"/>
    <col min="4" max="4" width="9.421875" style="0" customWidth="1"/>
    <col min="5" max="5" width="11.421875" style="0" customWidth="1"/>
    <col min="6" max="6" width="11.8515625" style="0" customWidth="1"/>
    <col min="7" max="7" width="9.7109375" style="0" customWidth="1"/>
    <col min="8" max="8" width="15.140625" style="0" hidden="1" customWidth="1"/>
    <col min="9" max="9" width="9.8515625" style="0" hidden="1" customWidth="1"/>
    <col min="10" max="10" width="11.57421875" style="0" hidden="1" customWidth="1"/>
    <col min="11" max="11" width="11.421875" style="0" hidden="1" customWidth="1"/>
    <col min="12" max="12" width="8.00390625" style="0" hidden="1" customWidth="1"/>
    <col min="13" max="13" width="0.13671875" style="0" customWidth="1"/>
    <col min="14" max="17" width="8.8515625" style="0" hidden="1" customWidth="1"/>
  </cols>
  <sheetData>
    <row r="1" spans="1:12" ht="12.75" hidden="1">
      <c r="A1" s="1526" t="s">
        <v>572</v>
      </c>
      <c r="B1" s="1526"/>
      <c r="C1" s="1526"/>
      <c r="D1" s="1526"/>
      <c r="E1" s="1526"/>
      <c r="F1" s="1526"/>
      <c r="G1" s="1526"/>
      <c r="H1" s="1526"/>
      <c r="I1" s="1526"/>
      <c r="J1" s="1526"/>
      <c r="K1" s="1526"/>
      <c r="L1" s="1526"/>
    </row>
    <row r="2" spans="1:12" ht="12.75" hidden="1">
      <c r="A2" s="1526"/>
      <c r="B2" s="1526"/>
      <c r="C2" s="1526"/>
      <c r="D2" s="1526"/>
      <c r="E2" s="1526"/>
      <c r="F2" s="1526"/>
      <c r="G2" s="1526"/>
      <c r="H2" s="1526"/>
      <c r="I2" s="1526"/>
      <c r="J2" s="1526"/>
      <c r="K2" s="1526"/>
      <c r="L2" s="1526"/>
    </row>
    <row r="3" spans="1:17" ht="31.5" customHeight="1">
      <c r="A3" s="1504" t="s">
        <v>787</v>
      </c>
      <c r="B3" s="1504"/>
      <c r="C3" s="1504"/>
      <c r="D3" s="1504"/>
      <c r="E3" s="1504"/>
      <c r="F3" s="1504"/>
      <c r="G3" s="1504"/>
      <c r="H3" s="1504"/>
      <c r="I3" s="1504"/>
      <c r="J3" s="1504"/>
      <c r="K3" s="1504"/>
      <c r="L3" s="1504"/>
      <c r="M3" s="1504"/>
      <c r="N3" s="1504"/>
      <c r="O3" s="1504"/>
      <c r="P3" s="1504"/>
      <c r="Q3" s="1504"/>
    </row>
    <row r="4" spans="1:17" ht="16.5" customHeight="1" thickBot="1">
      <c r="A4" s="1504"/>
      <c r="B4" s="1504"/>
      <c r="C4" s="1504"/>
      <c r="D4" s="1504"/>
      <c r="E4" s="1504"/>
      <c r="F4" s="1504"/>
      <c r="G4" s="1504"/>
      <c r="H4" s="1504"/>
      <c r="I4" s="1504"/>
      <c r="J4" s="1504"/>
      <c r="K4" s="1504"/>
      <c r="L4" s="1504"/>
      <c r="M4" s="1504"/>
      <c r="N4" s="1504"/>
      <c r="O4" s="1504"/>
      <c r="P4" s="1504"/>
      <c r="Q4" s="1504"/>
    </row>
    <row r="5" spans="1:12" ht="13.5" thickBot="1">
      <c r="A5" s="1527" t="s">
        <v>597</v>
      </c>
      <c r="B5" s="1529" t="s">
        <v>15</v>
      </c>
      <c r="C5" s="1531" t="s">
        <v>665</v>
      </c>
      <c r="D5" s="1532"/>
      <c r="E5" s="1532"/>
      <c r="F5" s="1532"/>
      <c r="G5" s="1533"/>
      <c r="H5" s="1539" t="s">
        <v>584</v>
      </c>
      <c r="I5" s="1540"/>
      <c r="J5" s="1540"/>
      <c r="K5" s="1540"/>
      <c r="L5" s="1541"/>
    </row>
    <row r="6" spans="1:12" ht="27" customHeight="1" thickBot="1">
      <c r="A6" s="1528"/>
      <c r="B6" s="1538"/>
      <c r="C6" s="585" t="s">
        <v>786</v>
      </c>
      <c r="D6" s="586" t="s">
        <v>16</v>
      </c>
      <c r="E6" s="586" t="s">
        <v>141</v>
      </c>
      <c r="F6" s="998" t="s">
        <v>666</v>
      </c>
      <c r="G6" s="981" t="s">
        <v>667</v>
      </c>
      <c r="H6" s="379" t="s">
        <v>649</v>
      </c>
      <c r="I6" s="120" t="s">
        <v>16</v>
      </c>
      <c r="J6" s="120" t="s">
        <v>141</v>
      </c>
      <c r="K6" s="120" t="s">
        <v>17</v>
      </c>
      <c r="L6" s="220" t="s">
        <v>18</v>
      </c>
    </row>
    <row r="7" spans="1:12" ht="12.75">
      <c r="A7" s="377">
        <v>1</v>
      </c>
      <c r="B7" s="380" t="s">
        <v>19</v>
      </c>
      <c r="C7" s="1237">
        <v>17236</v>
      </c>
      <c r="D7" s="178">
        <v>16961</v>
      </c>
      <c r="E7" s="25">
        <v>15245</v>
      </c>
      <c r="F7" s="999">
        <f>+E7/D7*100</f>
        <v>89.88267201226343</v>
      </c>
      <c r="G7" s="1000">
        <f>+E7/C7*100</f>
        <v>88.44859596194013</v>
      </c>
      <c r="H7" s="589">
        <v>18000</v>
      </c>
      <c r="I7" s="25"/>
      <c r="J7" s="25"/>
      <c r="K7" s="174" t="e">
        <f>+J7/I7*100</f>
        <v>#DIV/0!</v>
      </c>
      <c r="L7" s="219">
        <f>+J7/H7*100</f>
        <v>0</v>
      </c>
    </row>
    <row r="8" spans="1:12" ht="12.75">
      <c r="A8" s="62">
        <v>2</v>
      </c>
      <c r="B8" s="375" t="s">
        <v>20</v>
      </c>
      <c r="C8" s="178">
        <v>2220</v>
      </c>
      <c r="D8" s="1231">
        <v>2316</v>
      </c>
      <c r="E8" s="1232">
        <v>2123</v>
      </c>
      <c r="F8" s="1001">
        <f aca="true" t="shared" si="0" ref="F8:F31">+E8/D8*100</f>
        <v>91.66666666666666</v>
      </c>
      <c r="G8" s="1002">
        <f aca="true" t="shared" si="1" ref="G8:G33">+E8/C8*100</f>
        <v>95.63063063063063</v>
      </c>
      <c r="H8" s="58">
        <v>2441</v>
      </c>
      <c r="I8" s="1"/>
      <c r="J8" s="1"/>
      <c r="K8" s="8" t="e">
        <f aca="true" t="shared" si="2" ref="K8:K34">+J8/I8*100</f>
        <v>#DIV/0!</v>
      </c>
      <c r="L8" s="63">
        <f aca="true" t="shared" si="3" ref="L8:L34">+J8/H8*100</f>
        <v>0</v>
      </c>
    </row>
    <row r="9" spans="1:12" ht="12.75">
      <c r="A9" s="62">
        <v>3</v>
      </c>
      <c r="B9" s="375" t="s">
        <v>21</v>
      </c>
      <c r="C9" s="59">
        <v>1309</v>
      </c>
      <c r="D9" s="583">
        <v>1301</v>
      </c>
      <c r="E9" s="1230">
        <v>1267</v>
      </c>
      <c r="F9" s="1003">
        <f t="shared" si="0"/>
        <v>97.38662567255957</v>
      </c>
      <c r="G9" s="1004">
        <f t="shared" si="1"/>
        <v>96.79144385026738</v>
      </c>
      <c r="H9" s="58">
        <v>1334</v>
      </c>
      <c r="I9" s="1"/>
      <c r="J9" s="1"/>
      <c r="K9" s="8" t="e">
        <f>+J9/I9*100</f>
        <v>#DIV/0!</v>
      </c>
      <c r="L9" s="63">
        <f t="shared" si="3"/>
        <v>0</v>
      </c>
    </row>
    <row r="10" spans="1:12" ht="12.75">
      <c r="A10" s="62">
        <v>4</v>
      </c>
      <c r="B10" s="375" t="s">
        <v>22</v>
      </c>
      <c r="C10" s="59">
        <v>1428</v>
      </c>
      <c r="D10" s="59">
        <v>1565</v>
      </c>
      <c r="E10" s="1">
        <v>1464</v>
      </c>
      <c r="F10" s="1003">
        <f t="shared" si="0"/>
        <v>93.54632587859425</v>
      </c>
      <c r="G10" s="1004">
        <f t="shared" si="1"/>
        <v>102.52100840336134</v>
      </c>
      <c r="H10" s="58">
        <v>1469</v>
      </c>
      <c r="I10" s="1"/>
      <c r="J10" s="1"/>
      <c r="K10" s="10" t="e">
        <f t="shared" si="2"/>
        <v>#DIV/0!</v>
      </c>
      <c r="L10" s="63">
        <f t="shared" si="3"/>
        <v>0</v>
      </c>
    </row>
    <row r="11" spans="1:12" ht="12.75">
      <c r="A11" s="62">
        <v>5</v>
      </c>
      <c r="B11" s="375" t="s">
        <v>23</v>
      </c>
      <c r="C11" s="175">
        <v>1137</v>
      </c>
      <c r="D11" s="59">
        <v>1226</v>
      </c>
      <c r="E11" s="1">
        <v>1078</v>
      </c>
      <c r="F11" s="1003">
        <f t="shared" si="0"/>
        <v>87.92822185970635</v>
      </c>
      <c r="G11" s="1004">
        <f t="shared" si="1"/>
        <v>94.81090589270009</v>
      </c>
      <c r="H11" s="434">
        <v>1284</v>
      </c>
      <c r="I11" s="1"/>
      <c r="J11" s="1"/>
      <c r="K11" s="10" t="e">
        <f t="shared" si="2"/>
        <v>#DIV/0!</v>
      </c>
      <c r="L11" s="63">
        <f t="shared" si="3"/>
        <v>0</v>
      </c>
    </row>
    <row r="12" spans="1:12" ht="12.75">
      <c r="A12" s="62">
        <v>6</v>
      </c>
      <c r="B12" s="375" t="s">
        <v>24</v>
      </c>
      <c r="C12" s="59">
        <v>2150</v>
      </c>
      <c r="D12" s="59">
        <v>2548</v>
      </c>
      <c r="E12" s="1">
        <v>2276</v>
      </c>
      <c r="F12" s="1003">
        <v>97</v>
      </c>
      <c r="G12" s="1004">
        <f t="shared" si="1"/>
        <v>105.86046511627907</v>
      </c>
      <c r="H12" s="58">
        <v>2390</v>
      </c>
      <c r="I12" s="1"/>
      <c r="J12" s="1"/>
      <c r="K12" s="8" t="e">
        <f t="shared" si="2"/>
        <v>#DIV/0!</v>
      </c>
      <c r="L12" s="63">
        <f t="shared" si="3"/>
        <v>0</v>
      </c>
    </row>
    <row r="13" spans="1:12" ht="12.75">
      <c r="A13" s="62">
        <v>7</v>
      </c>
      <c r="B13" s="375" t="s">
        <v>25</v>
      </c>
      <c r="C13" s="59">
        <v>1445</v>
      </c>
      <c r="D13" s="1229">
        <v>1352</v>
      </c>
      <c r="E13" s="73">
        <v>1243</v>
      </c>
      <c r="F13" s="1003">
        <f t="shared" si="0"/>
        <v>91.93786982248521</v>
      </c>
      <c r="G13" s="1004">
        <f t="shared" si="1"/>
        <v>86.02076124567473</v>
      </c>
      <c r="H13" s="58">
        <v>1435</v>
      </c>
      <c r="I13" s="73"/>
      <c r="J13" s="73"/>
      <c r="K13" s="8" t="e">
        <f t="shared" si="2"/>
        <v>#DIV/0!</v>
      </c>
      <c r="L13" s="63">
        <f t="shared" si="3"/>
        <v>0</v>
      </c>
    </row>
    <row r="14" spans="1:12" ht="12.75">
      <c r="A14" s="62">
        <v>8</v>
      </c>
      <c r="B14" s="375" t="s">
        <v>26</v>
      </c>
      <c r="C14" s="583">
        <v>655</v>
      </c>
      <c r="D14" s="1229">
        <v>737</v>
      </c>
      <c r="E14" s="73">
        <v>696</v>
      </c>
      <c r="F14" s="1003">
        <f t="shared" si="0"/>
        <v>94.43690637720489</v>
      </c>
      <c r="G14" s="1004">
        <f t="shared" si="1"/>
        <v>106.25954198473282</v>
      </c>
      <c r="H14" s="435">
        <v>846</v>
      </c>
      <c r="I14" s="73"/>
      <c r="J14" s="73"/>
      <c r="K14" s="8" t="e">
        <f t="shared" si="2"/>
        <v>#DIV/0!</v>
      </c>
      <c r="L14" s="63">
        <f t="shared" si="3"/>
        <v>0</v>
      </c>
    </row>
    <row r="15" spans="1:12" ht="12.75">
      <c r="A15" s="62">
        <v>9</v>
      </c>
      <c r="B15" s="375" t="s">
        <v>27</v>
      </c>
      <c r="C15" s="1238">
        <v>498</v>
      </c>
      <c r="D15" s="59">
        <v>488</v>
      </c>
      <c r="E15" s="1">
        <v>416</v>
      </c>
      <c r="F15" s="1188">
        <f t="shared" si="0"/>
        <v>85.24590163934425</v>
      </c>
      <c r="G15" s="1004">
        <f t="shared" si="1"/>
        <v>83.53413654618474</v>
      </c>
      <c r="H15" s="435">
        <v>565</v>
      </c>
      <c r="I15" s="140"/>
      <c r="J15" s="1"/>
      <c r="K15" s="8" t="e">
        <f t="shared" si="2"/>
        <v>#DIV/0!</v>
      </c>
      <c r="L15" s="63">
        <f t="shared" si="3"/>
        <v>0</v>
      </c>
    </row>
    <row r="16" spans="1:12" ht="12.75">
      <c r="A16" s="62">
        <v>10</v>
      </c>
      <c r="B16" s="375" t="s">
        <v>28</v>
      </c>
      <c r="C16" s="1238">
        <v>2274</v>
      </c>
      <c r="D16" s="1233">
        <v>2189</v>
      </c>
      <c r="E16" s="1190">
        <v>2035</v>
      </c>
      <c r="F16" s="1188">
        <f t="shared" si="0"/>
        <v>92.96482412060301</v>
      </c>
      <c r="G16" s="1004">
        <f t="shared" si="1"/>
        <v>89.48988566402815</v>
      </c>
      <c r="H16" s="58">
        <v>2358</v>
      </c>
      <c r="I16" s="1"/>
      <c r="J16" s="1"/>
      <c r="K16" s="8" t="e">
        <f t="shared" si="2"/>
        <v>#DIV/0!</v>
      </c>
      <c r="L16" s="63">
        <f t="shared" si="3"/>
        <v>0</v>
      </c>
    </row>
    <row r="17" spans="1:12" ht="12.75">
      <c r="A17" s="62">
        <v>11</v>
      </c>
      <c r="B17" s="375" t="s">
        <v>29</v>
      </c>
      <c r="C17" s="59">
        <v>1668</v>
      </c>
      <c r="D17" s="1234">
        <v>1668</v>
      </c>
      <c r="E17" s="1235">
        <v>1559</v>
      </c>
      <c r="F17" s="1005">
        <f t="shared" si="0"/>
        <v>93.4652278177458</v>
      </c>
      <c r="G17" s="1004">
        <f t="shared" si="1"/>
        <v>93.4652278177458</v>
      </c>
      <c r="H17" s="58">
        <v>1753</v>
      </c>
      <c r="I17" s="26"/>
      <c r="J17" s="26"/>
      <c r="K17" s="8" t="e">
        <f t="shared" si="2"/>
        <v>#DIV/0!</v>
      </c>
      <c r="L17" s="63">
        <f t="shared" si="3"/>
        <v>0</v>
      </c>
    </row>
    <row r="18" spans="1:12" ht="12.75">
      <c r="A18" s="62">
        <v>12</v>
      </c>
      <c r="B18" s="375" t="s">
        <v>30</v>
      </c>
      <c r="C18" s="59">
        <v>3483</v>
      </c>
      <c r="D18" s="59">
        <v>3371</v>
      </c>
      <c r="E18" s="1">
        <v>2739</v>
      </c>
      <c r="F18" s="1003">
        <f t="shared" si="0"/>
        <v>81.25185404924355</v>
      </c>
      <c r="G18" s="1004">
        <f t="shared" si="1"/>
        <v>78.63910422049956</v>
      </c>
      <c r="H18" s="58">
        <v>3260</v>
      </c>
      <c r="I18" s="1"/>
      <c r="J18" s="1"/>
      <c r="K18" s="8" t="e">
        <f t="shared" si="2"/>
        <v>#DIV/0!</v>
      </c>
      <c r="L18" s="63">
        <f t="shared" si="3"/>
        <v>0</v>
      </c>
    </row>
    <row r="19" spans="1:12" ht="12.75">
      <c r="A19" s="62">
        <v>13</v>
      </c>
      <c r="B19" s="375" t="s">
        <v>31</v>
      </c>
      <c r="C19" s="59">
        <v>1637</v>
      </c>
      <c r="D19" s="59">
        <v>1647</v>
      </c>
      <c r="E19" s="1">
        <v>1467</v>
      </c>
      <c r="F19" s="1003">
        <f t="shared" si="0"/>
        <v>89.07103825136612</v>
      </c>
      <c r="G19" s="1004">
        <f t="shared" si="1"/>
        <v>89.61514966401954</v>
      </c>
      <c r="H19" s="58">
        <v>1772</v>
      </c>
      <c r="I19" s="1"/>
      <c r="J19" s="1"/>
      <c r="K19" s="8" t="e">
        <f t="shared" si="2"/>
        <v>#DIV/0!</v>
      </c>
      <c r="L19" s="63">
        <f t="shared" si="3"/>
        <v>0</v>
      </c>
    </row>
    <row r="20" spans="1:12" ht="12.75">
      <c r="A20" s="62">
        <v>14</v>
      </c>
      <c r="B20" s="375" t="s">
        <v>32</v>
      </c>
      <c r="C20" s="59">
        <v>3202</v>
      </c>
      <c r="D20" s="178">
        <v>3243</v>
      </c>
      <c r="E20" s="25">
        <v>3119</v>
      </c>
      <c r="F20" s="1003">
        <f t="shared" si="0"/>
        <v>96.1763798951588</v>
      </c>
      <c r="G20" s="1004">
        <f t="shared" si="1"/>
        <v>97.40787008119925</v>
      </c>
      <c r="H20" s="58">
        <v>3385</v>
      </c>
      <c r="I20" s="1"/>
      <c r="J20" s="1"/>
      <c r="K20" s="8" t="e">
        <f t="shared" si="2"/>
        <v>#DIV/0!</v>
      </c>
      <c r="L20" s="63">
        <f t="shared" si="3"/>
        <v>0</v>
      </c>
    </row>
    <row r="21" spans="1:12" ht="12.75">
      <c r="A21" s="62">
        <v>15</v>
      </c>
      <c r="B21" s="375" t="s">
        <v>33</v>
      </c>
      <c r="C21" s="59">
        <v>732</v>
      </c>
      <c r="D21" s="59">
        <v>721</v>
      </c>
      <c r="E21" s="1">
        <v>660</v>
      </c>
      <c r="F21" s="1003">
        <f t="shared" si="0"/>
        <v>91.53952843273233</v>
      </c>
      <c r="G21" s="1004">
        <f t="shared" si="1"/>
        <v>90.1639344262295</v>
      </c>
      <c r="H21" s="58">
        <v>758</v>
      </c>
      <c r="I21" s="1"/>
      <c r="J21" s="1"/>
      <c r="K21" s="8" t="e">
        <f t="shared" si="2"/>
        <v>#DIV/0!</v>
      </c>
      <c r="L21" s="63">
        <f t="shared" si="3"/>
        <v>0</v>
      </c>
    </row>
    <row r="22" spans="1:12" ht="12.75">
      <c r="A22" s="62">
        <v>16</v>
      </c>
      <c r="B22" s="375" t="s">
        <v>34</v>
      </c>
      <c r="C22" s="59">
        <v>582</v>
      </c>
      <c r="D22" s="59">
        <v>566</v>
      </c>
      <c r="E22" s="1">
        <v>560</v>
      </c>
      <c r="F22" s="1003">
        <f t="shared" si="0"/>
        <v>98.93992932862191</v>
      </c>
      <c r="G22" s="1004">
        <f t="shared" si="1"/>
        <v>96.21993127147766</v>
      </c>
      <c r="H22" s="58">
        <v>645</v>
      </c>
      <c r="I22" s="1"/>
      <c r="J22" s="1"/>
      <c r="K22" s="8" t="e">
        <f t="shared" si="2"/>
        <v>#DIV/0!</v>
      </c>
      <c r="L22" s="63">
        <f t="shared" si="3"/>
        <v>0</v>
      </c>
    </row>
    <row r="23" spans="1:12" ht="12.75">
      <c r="A23" s="62">
        <v>17</v>
      </c>
      <c r="B23" s="375" t="s">
        <v>35</v>
      </c>
      <c r="C23" s="59">
        <v>1586</v>
      </c>
      <c r="D23" s="410">
        <v>1624</v>
      </c>
      <c r="E23" s="1">
        <v>1564</v>
      </c>
      <c r="F23" s="1003">
        <f t="shared" si="0"/>
        <v>96.30541871921181</v>
      </c>
      <c r="G23" s="1004">
        <f t="shared" si="1"/>
        <v>98.61286254728878</v>
      </c>
      <c r="H23" s="58">
        <v>1655</v>
      </c>
      <c r="I23" s="1"/>
      <c r="J23" s="1"/>
      <c r="K23" s="8" t="e">
        <f t="shared" si="2"/>
        <v>#DIV/0!</v>
      </c>
      <c r="L23" s="63">
        <f t="shared" si="3"/>
        <v>0</v>
      </c>
    </row>
    <row r="24" spans="1:12" ht="12.75">
      <c r="A24" s="62">
        <v>18</v>
      </c>
      <c r="B24" s="375" t="s">
        <v>36</v>
      </c>
      <c r="C24" s="59">
        <v>1837</v>
      </c>
      <c r="D24" s="410">
        <v>1910</v>
      </c>
      <c r="E24" s="1">
        <v>1662</v>
      </c>
      <c r="F24" s="1003">
        <f t="shared" si="0"/>
        <v>87.01570680628272</v>
      </c>
      <c r="G24" s="1004">
        <f t="shared" si="1"/>
        <v>90.4735982580294</v>
      </c>
      <c r="H24" s="58">
        <v>1980</v>
      </c>
      <c r="I24" s="9"/>
      <c r="J24" s="1"/>
      <c r="K24" s="8" t="e">
        <f t="shared" si="2"/>
        <v>#DIV/0!</v>
      </c>
      <c r="L24" s="63">
        <f t="shared" si="3"/>
        <v>0</v>
      </c>
    </row>
    <row r="25" spans="1:12" ht="12.75">
      <c r="A25" s="62">
        <v>19</v>
      </c>
      <c r="B25" s="375" t="s">
        <v>149</v>
      </c>
      <c r="C25" s="59">
        <v>1567</v>
      </c>
      <c r="D25" s="59">
        <v>1570</v>
      </c>
      <c r="E25" s="1">
        <v>1464</v>
      </c>
      <c r="F25" s="1005">
        <f t="shared" si="0"/>
        <v>93.2484076433121</v>
      </c>
      <c r="G25" s="1004">
        <f t="shared" si="1"/>
        <v>93.42693044033184</v>
      </c>
      <c r="H25" s="58">
        <v>1709</v>
      </c>
      <c r="I25" s="1"/>
      <c r="J25" s="1"/>
      <c r="K25" s="8" t="e">
        <f t="shared" si="2"/>
        <v>#DIV/0!</v>
      </c>
      <c r="L25" s="63">
        <f t="shared" si="3"/>
        <v>0</v>
      </c>
    </row>
    <row r="26" spans="1:22" ht="12.75">
      <c r="A26" s="62">
        <v>20</v>
      </c>
      <c r="B26" s="375" t="s">
        <v>150</v>
      </c>
      <c r="C26" s="59">
        <v>1449</v>
      </c>
      <c r="D26" s="1236">
        <v>1460</v>
      </c>
      <c r="E26" s="74">
        <v>1381</v>
      </c>
      <c r="F26" s="1003">
        <f t="shared" si="0"/>
        <v>94.58904109589041</v>
      </c>
      <c r="G26" s="1004">
        <f t="shared" si="1"/>
        <v>95.30710835058662</v>
      </c>
      <c r="H26" s="58">
        <v>1561</v>
      </c>
      <c r="I26" s="74"/>
      <c r="J26" s="74"/>
      <c r="K26" s="8" t="e">
        <f t="shared" si="2"/>
        <v>#DIV/0!</v>
      </c>
      <c r="L26" s="63">
        <f t="shared" si="3"/>
        <v>0</v>
      </c>
      <c r="V26" s="215" t="s">
        <v>354</v>
      </c>
    </row>
    <row r="27" spans="1:12" ht="12.75">
      <c r="A27" s="62">
        <v>21</v>
      </c>
      <c r="B27" s="375" t="s">
        <v>151</v>
      </c>
      <c r="C27" s="59">
        <v>1056</v>
      </c>
      <c r="D27" s="59">
        <v>1070</v>
      </c>
      <c r="E27" s="1">
        <v>971</v>
      </c>
      <c r="F27" s="1003">
        <f t="shared" si="0"/>
        <v>90.74766355140187</v>
      </c>
      <c r="G27" s="1004">
        <f t="shared" si="1"/>
        <v>91.95075757575758</v>
      </c>
      <c r="H27" s="58">
        <v>1158</v>
      </c>
      <c r="I27" s="1"/>
      <c r="J27" s="1"/>
      <c r="K27" s="8" t="e">
        <f t="shared" si="2"/>
        <v>#DIV/0!</v>
      </c>
      <c r="L27" s="63">
        <f t="shared" si="3"/>
        <v>0</v>
      </c>
    </row>
    <row r="28" spans="1:12" ht="12.75">
      <c r="A28" s="62">
        <v>22</v>
      </c>
      <c r="B28" s="375" t="s">
        <v>152</v>
      </c>
      <c r="C28" s="59">
        <v>2350</v>
      </c>
      <c r="D28" s="59">
        <v>2239</v>
      </c>
      <c r="E28" s="1">
        <v>2090</v>
      </c>
      <c r="F28" s="1003">
        <f t="shared" si="0"/>
        <v>93.34524341223761</v>
      </c>
      <c r="G28" s="1004">
        <f t="shared" si="1"/>
        <v>88.93617021276596</v>
      </c>
      <c r="H28" s="58">
        <v>2500</v>
      </c>
      <c r="I28" s="1"/>
      <c r="J28" s="1"/>
      <c r="K28" s="8" t="e">
        <f t="shared" si="2"/>
        <v>#DIV/0!</v>
      </c>
      <c r="L28" s="63">
        <f t="shared" si="3"/>
        <v>0</v>
      </c>
    </row>
    <row r="29" spans="1:12" ht="12.75">
      <c r="A29" s="62">
        <v>23</v>
      </c>
      <c r="B29" s="375" t="s">
        <v>153</v>
      </c>
      <c r="C29" s="59">
        <v>1253</v>
      </c>
      <c r="D29" s="175">
        <v>1239</v>
      </c>
      <c r="E29" s="26">
        <v>1110</v>
      </c>
      <c r="F29" s="1005">
        <f t="shared" si="0"/>
        <v>89.58837772397095</v>
      </c>
      <c r="G29" s="1004">
        <f t="shared" si="1"/>
        <v>88.58739026336792</v>
      </c>
      <c r="H29" s="58">
        <v>1392</v>
      </c>
      <c r="I29" s="26"/>
      <c r="J29" s="26"/>
      <c r="K29" s="8" t="e">
        <f t="shared" si="2"/>
        <v>#DIV/0!</v>
      </c>
      <c r="L29" s="63">
        <f t="shared" si="3"/>
        <v>0</v>
      </c>
    </row>
    <row r="30" spans="1:12" ht="12.75">
      <c r="A30" s="62">
        <v>24</v>
      </c>
      <c r="B30" s="375" t="s">
        <v>154</v>
      </c>
      <c r="C30" s="59">
        <v>6418</v>
      </c>
      <c r="D30" s="59">
        <v>6420</v>
      </c>
      <c r="E30" s="1">
        <v>5752</v>
      </c>
      <c r="F30" s="1003">
        <f t="shared" si="0"/>
        <v>89.59501557632399</v>
      </c>
      <c r="G30" s="1004">
        <f t="shared" si="1"/>
        <v>89.62293549392334</v>
      </c>
      <c r="H30" s="58">
        <v>6529</v>
      </c>
      <c r="I30" s="1"/>
      <c r="J30" s="1"/>
      <c r="K30" s="8" t="e">
        <f t="shared" si="2"/>
        <v>#DIV/0!</v>
      </c>
      <c r="L30" s="63">
        <f t="shared" si="3"/>
        <v>0</v>
      </c>
    </row>
    <row r="31" spans="1:12" ht="13.5" thickBot="1">
      <c r="A31" s="578">
        <v>25</v>
      </c>
      <c r="B31" s="375" t="s">
        <v>37</v>
      </c>
      <c r="C31" s="60">
        <v>2520</v>
      </c>
      <c r="D31" s="439">
        <v>2707</v>
      </c>
      <c r="E31" s="5">
        <v>2508</v>
      </c>
      <c r="F31" s="1006">
        <f t="shared" si="0"/>
        <v>92.64868858514961</v>
      </c>
      <c r="G31" s="1007">
        <f t="shared" si="1"/>
        <v>99.52380952380952</v>
      </c>
      <c r="H31" s="590">
        <v>2715</v>
      </c>
      <c r="I31" s="1"/>
      <c r="J31" s="1"/>
      <c r="K31" s="115" t="e">
        <f t="shared" si="2"/>
        <v>#DIV/0!</v>
      </c>
      <c r="L31" s="114">
        <f t="shared" si="3"/>
        <v>0</v>
      </c>
    </row>
    <row r="32" spans="1:12" ht="12.75">
      <c r="A32" s="376" t="s">
        <v>1</v>
      </c>
      <c r="B32" s="889"/>
      <c r="C32" s="697">
        <f>SUM(C7:C24)</f>
        <v>45079</v>
      </c>
      <c r="D32" s="116">
        <f>SUM(D7:D24)</f>
        <v>45433</v>
      </c>
      <c r="E32" s="116">
        <f>SUM(E7:E24)</f>
        <v>41173</v>
      </c>
      <c r="F32" s="1008">
        <f>+E32/D32*100</f>
        <v>90.62355556533797</v>
      </c>
      <c r="G32" s="1009">
        <f t="shared" si="1"/>
        <v>91.33521151755806</v>
      </c>
      <c r="H32" s="443">
        <f>SUM(H7:H24)</f>
        <v>47330</v>
      </c>
      <c r="I32" s="116">
        <f>SUM(I7:I24)</f>
        <v>0</v>
      </c>
      <c r="J32" s="116">
        <f>SUM(J7:J24)</f>
        <v>0</v>
      </c>
      <c r="K32" s="117" t="e">
        <f t="shared" si="2"/>
        <v>#DIV/0!</v>
      </c>
      <c r="L32" s="118">
        <f t="shared" si="3"/>
        <v>0</v>
      </c>
    </row>
    <row r="33" spans="1:12" ht="12.75">
      <c r="A33" s="121" t="s">
        <v>2</v>
      </c>
      <c r="B33" s="121"/>
      <c r="C33" s="696">
        <f>SUM(C25:C31)</f>
        <v>16613</v>
      </c>
      <c r="D33" s="103">
        <f>SUM(D25:D31)</f>
        <v>16705</v>
      </c>
      <c r="E33" s="103">
        <f>SUM(E25:E31)</f>
        <v>15276</v>
      </c>
      <c r="F33" s="1010">
        <f>+E33/D33*100</f>
        <v>91.44567494762047</v>
      </c>
      <c r="G33" s="1011">
        <f t="shared" si="1"/>
        <v>91.95208571600554</v>
      </c>
      <c r="H33" s="303">
        <f>SUM(H25:H31)</f>
        <v>17564</v>
      </c>
      <c r="I33" s="103">
        <f>SUM(I25:I31)</f>
        <v>0</v>
      </c>
      <c r="J33" s="103">
        <f>SUM(J25:J31)</f>
        <v>0</v>
      </c>
      <c r="K33" s="104" t="e">
        <f t="shared" si="2"/>
        <v>#DIV/0!</v>
      </c>
      <c r="L33" s="105">
        <f t="shared" si="3"/>
        <v>0</v>
      </c>
    </row>
    <row r="34" spans="1:12" ht="13.5" thickBot="1">
      <c r="A34" s="122" t="s">
        <v>0</v>
      </c>
      <c r="B34" s="122"/>
      <c r="C34" s="695">
        <f>+C32+C33</f>
        <v>61692</v>
      </c>
      <c r="D34" s="106">
        <f>+D32+D33</f>
        <v>62138</v>
      </c>
      <c r="E34" s="106">
        <f>+E32+E33</f>
        <v>56449</v>
      </c>
      <c r="F34" s="1012">
        <f>+E34/D34*100</f>
        <v>90.84457175963179</v>
      </c>
      <c r="G34" s="1013">
        <f>+E34/C34*100</f>
        <v>91.50132918368669</v>
      </c>
      <c r="H34" s="446">
        <f>+H32+H33</f>
        <v>64894</v>
      </c>
      <c r="I34" s="106">
        <f>+I32+I33</f>
        <v>0</v>
      </c>
      <c r="J34" s="106">
        <f>+J32+J33</f>
        <v>0</v>
      </c>
      <c r="K34" s="107" t="e">
        <f t="shared" si="2"/>
        <v>#DIV/0!</v>
      </c>
      <c r="L34" s="108">
        <f t="shared" si="3"/>
        <v>0</v>
      </c>
    </row>
    <row r="35" spans="1:12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</sheetData>
  <sheetProtection/>
  <mergeCells count="6">
    <mergeCell ref="A1:L2"/>
    <mergeCell ref="A5:A6"/>
    <mergeCell ref="B5:B6"/>
    <mergeCell ref="C5:G5"/>
    <mergeCell ref="H5:L5"/>
    <mergeCell ref="A3:Q4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5"/>
  <sheetViews>
    <sheetView zoomScalePageLayoutView="0" workbookViewId="0" topLeftCell="A34">
      <selection activeCell="V40" sqref="V40"/>
    </sheetView>
  </sheetViews>
  <sheetFormatPr defaultColWidth="9.140625" defaultRowHeight="12.75"/>
  <cols>
    <col min="1" max="1" width="3.57421875" style="13" customWidth="1"/>
    <col min="2" max="2" width="18.00390625" style="13" customWidth="1"/>
    <col min="3" max="3" width="7.28125" style="13" customWidth="1"/>
    <col min="4" max="4" width="8.28125" style="13" customWidth="1"/>
    <col min="5" max="5" width="8.57421875" style="14" customWidth="1"/>
    <col min="6" max="6" width="7.7109375" style="13" customWidth="1"/>
    <col min="7" max="7" width="7.7109375" style="13" bestFit="1" customWidth="1"/>
    <col min="8" max="8" width="9.57421875" style="14" customWidth="1"/>
    <col min="9" max="9" width="5.8515625" style="13" hidden="1" customWidth="1"/>
    <col min="10" max="10" width="6.8515625" style="13" hidden="1" customWidth="1"/>
    <col min="11" max="11" width="5.8515625" style="14" hidden="1" customWidth="1"/>
    <col min="12" max="12" width="5.8515625" style="13" hidden="1" customWidth="1"/>
    <col min="13" max="13" width="6.28125" style="13" hidden="1" customWidth="1"/>
    <col min="14" max="14" width="5.7109375" style="14" hidden="1" customWidth="1"/>
    <col min="15" max="16384" width="9.140625" style="13" customWidth="1"/>
  </cols>
  <sheetData>
    <row r="1" spans="1:14" ht="0.75" customHeight="1">
      <c r="A1" s="1548" t="s">
        <v>556</v>
      </c>
      <c r="B1" s="1548"/>
      <c r="C1" s="1548"/>
      <c r="D1" s="1548"/>
      <c r="E1" s="1548"/>
      <c r="F1" s="1548"/>
      <c r="G1" s="1548"/>
      <c r="H1" s="1548"/>
      <c r="I1" s="1548"/>
      <c r="J1" s="1548"/>
      <c r="K1" s="1548"/>
      <c r="L1" s="1548"/>
      <c r="M1" s="1548"/>
      <c r="N1" s="1548"/>
    </row>
    <row r="2" spans="1:14" ht="12.75" hidden="1">
      <c r="A2" s="1548"/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</row>
    <row r="3" spans="1:12" ht="15.75" customHeight="1">
      <c r="A3" s="1557" t="s">
        <v>748</v>
      </c>
      <c r="B3" s="1557"/>
      <c r="C3" s="1557"/>
      <c r="D3" s="1557"/>
      <c r="E3" s="1557"/>
      <c r="F3" s="1557"/>
      <c r="G3" s="1557"/>
      <c r="H3" s="1557"/>
      <c r="I3" s="1557"/>
      <c r="J3" s="1557"/>
      <c r="K3" s="1557"/>
      <c r="L3" s="1557"/>
    </row>
    <row r="4" spans="1:12" ht="21.75" customHeight="1" thickBot="1">
      <c r="A4" s="1557"/>
      <c r="B4" s="1557"/>
      <c r="C4" s="1557"/>
      <c r="D4" s="1557"/>
      <c r="E4" s="1557"/>
      <c r="F4" s="1557"/>
      <c r="G4" s="1557"/>
      <c r="H4" s="1557"/>
      <c r="I4" s="1557"/>
      <c r="J4" s="1557"/>
      <c r="K4" s="1557"/>
      <c r="L4" s="1557"/>
    </row>
    <row r="5" spans="1:12" ht="2.25" customHeight="1" hidden="1" thickBot="1">
      <c r="A5" s="1557"/>
      <c r="B5" s="1557"/>
      <c r="C5" s="1557"/>
      <c r="D5" s="1557"/>
      <c r="E5" s="1557"/>
      <c r="F5" s="1557"/>
      <c r="G5" s="1557"/>
      <c r="H5" s="1557"/>
      <c r="I5" s="1557"/>
      <c r="J5" s="1557"/>
      <c r="K5" s="1557"/>
      <c r="L5" s="1557"/>
    </row>
    <row r="6" spans="1:14" ht="19.5" customHeight="1" thickBot="1">
      <c r="A6" s="1549" t="s">
        <v>597</v>
      </c>
      <c r="B6" s="1551" t="s">
        <v>136</v>
      </c>
      <c r="C6" s="1553" t="s">
        <v>689</v>
      </c>
      <c r="D6" s="1554"/>
      <c r="E6" s="1555"/>
      <c r="F6" s="1553" t="s">
        <v>690</v>
      </c>
      <c r="G6" s="1554"/>
      <c r="H6" s="1555"/>
      <c r="I6" s="1556" t="s">
        <v>585</v>
      </c>
      <c r="J6" s="1505"/>
      <c r="K6" s="1505"/>
      <c r="L6" s="1505" t="s">
        <v>586</v>
      </c>
      <c r="M6" s="1505"/>
      <c r="N6" s="1505"/>
    </row>
    <row r="7" spans="1:14" ht="26.25" thickBot="1">
      <c r="A7" s="1550"/>
      <c r="B7" s="1552"/>
      <c r="C7" s="801" t="s">
        <v>42</v>
      </c>
      <c r="D7" s="802" t="s">
        <v>43</v>
      </c>
      <c r="E7" s="1014" t="s">
        <v>687</v>
      </c>
      <c r="F7" s="811" t="s">
        <v>42</v>
      </c>
      <c r="G7" s="812" t="s">
        <v>142</v>
      </c>
      <c r="H7" s="1014" t="s">
        <v>688</v>
      </c>
      <c r="I7" s="347" t="s">
        <v>42</v>
      </c>
      <c r="J7" s="4" t="s">
        <v>142</v>
      </c>
      <c r="K7" s="4" t="s">
        <v>5</v>
      </c>
      <c r="L7" s="4" t="s">
        <v>42</v>
      </c>
      <c r="M7" s="4" t="s">
        <v>142</v>
      </c>
      <c r="N7" s="4" t="s">
        <v>5</v>
      </c>
    </row>
    <row r="8" spans="1:14" ht="12.75">
      <c r="A8" s="413">
        <v>1</v>
      </c>
      <c r="B8" s="803" t="s">
        <v>527</v>
      </c>
      <c r="C8" s="788">
        <v>1790</v>
      </c>
      <c r="D8" s="808">
        <v>1633</v>
      </c>
      <c r="E8" s="1015">
        <f aca="true" t="shared" si="0" ref="E8:E71">+D8/C8*100</f>
        <v>91.2290502793296</v>
      </c>
      <c r="F8" s="832">
        <v>2000</v>
      </c>
      <c r="G8" s="235">
        <v>1507</v>
      </c>
      <c r="H8" s="1015">
        <f aca="true" t="shared" si="1" ref="H8:H32">+G8/F8*100</f>
        <v>75.35</v>
      </c>
      <c r="I8" s="211"/>
      <c r="J8" s="23"/>
      <c r="K8" s="238" t="e">
        <f aca="true" t="shared" si="2" ref="K8:K23">+J8/I8*100</f>
        <v>#DIV/0!</v>
      </c>
      <c r="L8" s="23"/>
      <c r="M8" s="23"/>
      <c r="N8" s="238" t="e">
        <f aca="true" t="shared" si="3" ref="N8:N23">+M8/L8*100</f>
        <v>#DIV/0!</v>
      </c>
    </row>
    <row r="9" spans="1:14" ht="12.75">
      <c r="A9" s="410">
        <v>2</v>
      </c>
      <c r="B9" s="804" t="s">
        <v>528</v>
      </c>
      <c r="C9" s="713">
        <v>625</v>
      </c>
      <c r="D9" s="76">
        <v>562</v>
      </c>
      <c r="E9" s="990">
        <f t="shared" si="0"/>
        <v>89.92</v>
      </c>
      <c r="F9" s="833">
        <v>736</v>
      </c>
      <c r="G9" s="23">
        <v>509</v>
      </c>
      <c r="H9" s="990">
        <f t="shared" si="1"/>
        <v>69.15760869565217</v>
      </c>
      <c r="I9" s="211"/>
      <c r="J9" s="23"/>
      <c r="K9" s="238" t="e">
        <f t="shared" si="2"/>
        <v>#DIV/0!</v>
      </c>
      <c r="L9" s="23"/>
      <c r="M9" s="23"/>
      <c r="N9" s="238" t="e">
        <f t="shared" si="3"/>
        <v>#DIV/0!</v>
      </c>
    </row>
    <row r="10" spans="1:14" ht="12.75">
      <c r="A10" s="410">
        <v>3</v>
      </c>
      <c r="B10" s="805" t="s">
        <v>202</v>
      </c>
      <c r="C10" s="713">
        <v>2000</v>
      </c>
      <c r="D10" s="76">
        <v>1652</v>
      </c>
      <c r="E10" s="990">
        <f t="shared" si="0"/>
        <v>82.6</v>
      </c>
      <c r="F10" s="833">
        <v>2000</v>
      </c>
      <c r="G10" s="23">
        <v>1544</v>
      </c>
      <c r="H10" s="990">
        <f t="shared" si="1"/>
        <v>77.2</v>
      </c>
      <c r="I10" s="211"/>
      <c r="J10" s="23"/>
      <c r="K10" s="238" t="e">
        <f t="shared" si="2"/>
        <v>#DIV/0!</v>
      </c>
      <c r="L10" s="149"/>
      <c r="M10" s="23"/>
      <c r="N10" s="238" t="e">
        <f t="shared" si="3"/>
        <v>#DIV/0!</v>
      </c>
    </row>
    <row r="11" spans="1:14" ht="12.75">
      <c r="A11" s="410">
        <v>4</v>
      </c>
      <c r="B11" s="805" t="s">
        <v>529</v>
      </c>
      <c r="C11" s="713">
        <v>2195</v>
      </c>
      <c r="D11" s="76">
        <v>1792</v>
      </c>
      <c r="E11" s="990">
        <f t="shared" si="0"/>
        <v>81.64009111617312</v>
      </c>
      <c r="F11" s="833">
        <v>2245</v>
      </c>
      <c r="G11" s="23">
        <v>1645</v>
      </c>
      <c r="H11" s="990">
        <f t="shared" si="1"/>
        <v>73.2739420935412</v>
      </c>
      <c r="I11" s="211"/>
      <c r="J11" s="23"/>
      <c r="K11" s="238" t="e">
        <f t="shared" si="2"/>
        <v>#DIV/0!</v>
      </c>
      <c r="L11" s="23"/>
      <c r="M11" s="23"/>
      <c r="N11" s="238" t="e">
        <f t="shared" si="3"/>
        <v>#DIV/0!</v>
      </c>
    </row>
    <row r="12" spans="1:14" ht="14.25" customHeight="1">
      <c r="A12" s="410">
        <v>5</v>
      </c>
      <c r="B12" s="805" t="s">
        <v>530</v>
      </c>
      <c r="C12" s="713">
        <v>2168</v>
      </c>
      <c r="D12" s="76">
        <v>2081</v>
      </c>
      <c r="E12" s="990">
        <f t="shared" si="0"/>
        <v>95.9870848708487</v>
      </c>
      <c r="F12" s="833">
        <v>2348</v>
      </c>
      <c r="G12" s="23">
        <v>2029</v>
      </c>
      <c r="H12" s="990">
        <f t="shared" si="1"/>
        <v>86.41396933560476</v>
      </c>
      <c r="I12" s="211"/>
      <c r="J12" s="23"/>
      <c r="K12" s="238" t="e">
        <f t="shared" si="2"/>
        <v>#DIV/0!</v>
      </c>
      <c r="L12" s="23"/>
      <c r="M12" s="23"/>
      <c r="N12" s="238" t="e">
        <f t="shared" si="3"/>
        <v>#DIV/0!</v>
      </c>
    </row>
    <row r="13" spans="1:14" ht="14.25" customHeight="1">
      <c r="A13" s="410">
        <v>6</v>
      </c>
      <c r="B13" s="805" t="s">
        <v>531</v>
      </c>
      <c r="C13" s="714">
        <v>1897</v>
      </c>
      <c r="D13" s="76">
        <v>1743</v>
      </c>
      <c r="E13" s="990">
        <f t="shared" si="0"/>
        <v>91.88191881918819</v>
      </c>
      <c r="F13" s="833">
        <v>1873</v>
      </c>
      <c r="G13" s="23">
        <v>1391</v>
      </c>
      <c r="H13" s="990">
        <f t="shared" si="1"/>
        <v>74.26588360918312</v>
      </c>
      <c r="I13" s="211"/>
      <c r="J13" s="23"/>
      <c r="K13" s="238" t="e">
        <f t="shared" si="2"/>
        <v>#DIV/0!</v>
      </c>
      <c r="L13" s="23"/>
      <c r="M13" s="149"/>
      <c r="N13" s="238" t="e">
        <f t="shared" si="3"/>
        <v>#DIV/0!</v>
      </c>
    </row>
    <row r="14" spans="1:14" ht="12.75" customHeight="1">
      <c r="A14" s="410">
        <v>7</v>
      </c>
      <c r="B14" s="805" t="s">
        <v>591</v>
      </c>
      <c r="C14" s="714">
        <v>400</v>
      </c>
      <c r="D14" s="76">
        <v>390</v>
      </c>
      <c r="E14" s="990">
        <f t="shared" si="0"/>
        <v>97.5</v>
      </c>
      <c r="F14" s="833">
        <v>400</v>
      </c>
      <c r="G14" s="23">
        <v>293</v>
      </c>
      <c r="H14" s="990">
        <f t="shared" si="1"/>
        <v>73.25</v>
      </c>
      <c r="I14" s="211"/>
      <c r="J14" s="23"/>
      <c r="K14" s="238" t="e">
        <f t="shared" si="2"/>
        <v>#DIV/0!</v>
      </c>
      <c r="L14" s="23"/>
      <c r="M14" s="23"/>
      <c r="N14" s="238" t="e">
        <f t="shared" si="3"/>
        <v>#DIV/0!</v>
      </c>
    </row>
    <row r="15" spans="1:14" ht="12.75">
      <c r="A15" s="410">
        <v>8</v>
      </c>
      <c r="B15" s="725" t="s">
        <v>592</v>
      </c>
      <c r="C15" s="713">
        <v>410</v>
      </c>
      <c r="D15" s="76">
        <v>407</v>
      </c>
      <c r="E15" s="990">
        <f t="shared" si="0"/>
        <v>99.26829268292683</v>
      </c>
      <c r="F15" s="833">
        <v>417</v>
      </c>
      <c r="G15" s="23">
        <v>337</v>
      </c>
      <c r="H15" s="990">
        <f t="shared" si="1"/>
        <v>80.81534772182253</v>
      </c>
      <c r="I15" s="211"/>
      <c r="J15" s="76"/>
      <c r="K15" s="238" t="e">
        <f t="shared" si="2"/>
        <v>#DIV/0!</v>
      </c>
      <c r="L15" s="23"/>
      <c r="M15" s="76"/>
      <c r="N15" s="238" t="e">
        <f t="shared" si="3"/>
        <v>#DIV/0!</v>
      </c>
    </row>
    <row r="16" spans="1:14" ht="12.75">
      <c r="A16" s="410">
        <v>9</v>
      </c>
      <c r="B16" s="725" t="s">
        <v>532</v>
      </c>
      <c r="C16" s="713">
        <v>1732</v>
      </c>
      <c r="D16" s="23">
        <v>1554</v>
      </c>
      <c r="E16" s="990">
        <f t="shared" si="0"/>
        <v>89.72286374133948</v>
      </c>
      <c r="F16" s="833">
        <v>1800</v>
      </c>
      <c r="G16" s="23">
        <v>1492</v>
      </c>
      <c r="H16" s="990">
        <f t="shared" si="1"/>
        <v>82.88888888888889</v>
      </c>
      <c r="I16" s="211"/>
      <c r="J16" s="23"/>
      <c r="K16" s="238" t="e">
        <f t="shared" si="2"/>
        <v>#DIV/0!</v>
      </c>
      <c r="L16" s="149"/>
      <c r="M16" s="149"/>
      <c r="N16" s="238" t="e">
        <f t="shared" si="3"/>
        <v>#DIV/0!</v>
      </c>
    </row>
    <row r="17" spans="1:14" ht="13.5" customHeight="1">
      <c r="A17" s="410">
        <v>10</v>
      </c>
      <c r="B17" s="805" t="s">
        <v>206</v>
      </c>
      <c r="C17" s="713">
        <v>650</v>
      </c>
      <c r="D17" s="23">
        <v>610</v>
      </c>
      <c r="E17" s="990">
        <f t="shared" si="0"/>
        <v>93.84615384615384</v>
      </c>
      <c r="F17" s="833">
        <v>650</v>
      </c>
      <c r="G17" s="23">
        <v>581</v>
      </c>
      <c r="H17" s="990">
        <f t="shared" si="1"/>
        <v>89.38461538461539</v>
      </c>
      <c r="I17" s="211"/>
      <c r="J17" s="23"/>
      <c r="K17" s="238" t="e">
        <f t="shared" si="2"/>
        <v>#DIV/0!</v>
      </c>
      <c r="L17" s="149"/>
      <c r="M17" s="149"/>
      <c r="N17" s="238" t="e">
        <f t="shared" si="3"/>
        <v>#DIV/0!</v>
      </c>
    </row>
    <row r="18" spans="1:14" ht="12.75">
      <c r="A18" s="410">
        <v>11</v>
      </c>
      <c r="B18" s="805" t="s">
        <v>533</v>
      </c>
      <c r="C18" s="713">
        <v>730</v>
      </c>
      <c r="D18" s="23">
        <v>628</v>
      </c>
      <c r="E18" s="990">
        <f t="shared" si="0"/>
        <v>86.02739726027397</v>
      </c>
      <c r="F18" s="833">
        <v>700</v>
      </c>
      <c r="G18" s="23">
        <v>603</v>
      </c>
      <c r="H18" s="990">
        <f t="shared" si="1"/>
        <v>86.14285714285714</v>
      </c>
      <c r="I18" s="293"/>
      <c r="J18" s="149"/>
      <c r="K18" s="238" t="e">
        <f t="shared" si="2"/>
        <v>#DIV/0!</v>
      </c>
      <c r="L18" s="149"/>
      <c r="M18" s="149"/>
      <c r="N18" s="238" t="e">
        <f t="shared" si="3"/>
        <v>#DIV/0!</v>
      </c>
    </row>
    <row r="19" spans="1:14" ht="12.75">
      <c r="A19" s="410">
        <v>12</v>
      </c>
      <c r="B19" s="804" t="s">
        <v>207</v>
      </c>
      <c r="C19" s="714">
        <v>543</v>
      </c>
      <c r="D19" s="318">
        <v>476</v>
      </c>
      <c r="E19" s="990">
        <f t="shared" si="0"/>
        <v>87.66114180478822</v>
      </c>
      <c r="F19" s="834">
        <v>544</v>
      </c>
      <c r="G19" s="318">
        <v>433</v>
      </c>
      <c r="H19" s="990">
        <f t="shared" si="1"/>
        <v>79.59558823529412</v>
      </c>
      <c r="I19" s="211"/>
      <c r="J19" s="23"/>
      <c r="K19" s="238" t="e">
        <f t="shared" si="2"/>
        <v>#DIV/0!</v>
      </c>
      <c r="L19" s="23"/>
      <c r="M19" s="23"/>
      <c r="N19" s="238" t="e">
        <f t="shared" si="3"/>
        <v>#DIV/0!</v>
      </c>
    </row>
    <row r="20" spans="1:14" ht="12.75">
      <c r="A20" s="410">
        <v>13</v>
      </c>
      <c r="B20" s="805" t="s">
        <v>205</v>
      </c>
      <c r="C20" s="713">
        <v>518</v>
      </c>
      <c r="D20" s="23">
        <v>517</v>
      </c>
      <c r="E20" s="990">
        <f t="shared" si="0"/>
        <v>99.8069498069498</v>
      </c>
      <c r="F20" s="833">
        <v>720</v>
      </c>
      <c r="G20" s="23">
        <v>438</v>
      </c>
      <c r="H20" s="990">
        <f t="shared" si="1"/>
        <v>60.83333333333333</v>
      </c>
      <c r="I20" s="293"/>
      <c r="J20" s="149"/>
      <c r="K20" s="238" t="e">
        <f t="shared" si="2"/>
        <v>#DIV/0!</v>
      </c>
      <c r="L20" s="23"/>
      <c r="M20" s="23"/>
      <c r="N20" s="238" t="e">
        <f t="shared" si="3"/>
        <v>#DIV/0!</v>
      </c>
    </row>
    <row r="21" spans="1:14" ht="12.75">
      <c r="A21" s="410">
        <v>14</v>
      </c>
      <c r="B21" s="804" t="s">
        <v>203</v>
      </c>
      <c r="C21" s="713">
        <v>148</v>
      </c>
      <c r="D21" s="23">
        <v>147</v>
      </c>
      <c r="E21" s="990">
        <f t="shared" si="0"/>
        <v>99.32432432432432</v>
      </c>
      <c r="F21" s="833">
        <v>160</v>
      </c>
      <c r="G21" s="23">
        <v>125</v>
      </c>
      <c r="H21" s="990">
        <f t="shared" si="1"/>
        <v>78.125</v>
      </c>
      <c r="I21" s="211"/>
      <c r="J21" s="23"/>
      <c r="K21" s="238" t="e">
        <f t="shared" si="2"/>
        <v>#DIV/0!</v>
      </c>
      <c r="L21" s="23"/>
      <c r="M21" s="23"/>
      <c r="N21" s="238" t="e">
        <f t="shared" si="3"/>
        <v>#DIV/0!</v>
      </c>
    </row>
    <row r="22" spans="1:14" ht="12.75">
      <c r="A22" s="410">
        <v>15</v>
      </c>
      <c r="B22" s="804" t="s">
        <v>204</v>
      </c>
      <c r="C22" s="713">
        <v>955</v>
      </c>
      <c r="D22" s="23">
        <v>880</v>
      </c>
      <c r="E22" s="990">
        <f t="shared" si="0"/>
        <v>92.14659685863874</v>
      </c>
      <c r="F22" s="833">
        <v>981</v>
      </c>
      <c r="G22" s="23">
        <v>719</v>
      </c>
      <c r="H22" s="990">
        <f t="shared" si="1"/>
        <v>73.29255861365954</v>
      </c>
      <c r="I22" s="211"/>
      <c r="J22" s="23"/>
      <c r="K22" s="238" t="e">
        <f t="shared" si="2"/>
        <v>#DIV/0!</v>
      </c>
      <c r="L22" s="23"/>
      <c r="M22" s="23"/>
      <c r="N22" s="238" t="e">
        <f t="shared" si="3"/>
        <v>#DIV/0!</v>
      </c>
    </row>
    <row r="23" spans="1:14" ht="12.75">
      <c r="A23" s="410">
        <v>16</v>
      </c>
      <c r="B23" s="804" t="s">
        <v>534</v>
      </c>
      <c r="C23" s="713">
        <v>200</v>
      </c>
      <c r="D23" s="23">
        <v>173</v>
      </c>
      <c r="E23" s="990">
        <f t="shared" si="0"/>
        <v>86.5</v>
      </c>
      <c r="F23" s="833">
        <v>200</v>
      </c>
      <c r="G23" s="23">
        <v>155</v>
      </c>
      <c r="H23" s="990">
        <f t="shared" si="1"/>
        <v>77.5</v>
      </c>
      <c r="I23" s="211"/>
      <c r="J23" s="23"/>
      <c r="K23" s="238" t="e">
        <f t="shared" si="2"/>
        <v>#DIV/0!</v>
      </c>
      <c r="L23" s="23"/>
      <c r="M23" s="23"/>
      <c r="N23" s="238" t="e">
        <f t="shared" si="3"/>
        <v>#DIV/0!</v>
      </c>
    </row>
    <row r="24" spans="1:14" ht="12.75">
      <c r="A24" s="1542" t="s">
        <v>208</v>
      </c>
      <c r="B24" s="1543"/>
      <c r="C24" s="391">
        <f>SUM(C8:C23)</f>
        <v>16961</v>
      </c>
      <c r="D24" s="258">
        <f>SUM(D8:D23)</f>
        <v>15245</v>
      </c>
      <c r="E24" s="1016">
        <f>+D24/C24*100</f>
        <v>89.88267201226343</v>
      </c>
      <c r="F24" s="382">
        <f>SUM(F8:F23)</f>
        <v>17774</v>
      </c>
      <c r="G24" s="258">
        <f>SUM(G8:G23)</f>
        <v>13801</v>
      </c>
      <c r="H24" s="1016">
        <f>+G24/F24*100</f>
        <v>77.6471250140655</v>
      </c>
      <c r="I24" s="382">
        <f>SUM(I8:I23)</f>
        <v>0</v>
      </c>
      <c r="J24" s="258">
        <f>SUM(J8:J23)</f>
        <v>0</v>
      </c>
      <c r="K24" s="259" t="e">
        <f>+J24/I24*100</f>
        <v>#DIV/0!</v>
      </c>
      <c r="L24" s="258">
        <f>SUM(L8:L23)</f>
        <v>0</v>
      </c>
      <c r="M24" s="258">
        <f>SUM(M8:M23)</f>
        <v>0</v>
      </c>
      <c r="N24" s="259" t="e">
        <f>+M24/L24*100</f>
        <v>#DIV/0!</v>
      </c>
    </row>
    <row r="25" spans="1:14" ht="12.75">
      <c r="A25" s="410">
        <v>17</v>
      </c>
      <c r="B25" s="54" t="s">
        <v>209</v>
      </c>
      <c r="C25" s="56">
        <v>194</v>
      </c>
      <c r="D25" s="6">
        <v>194</v>
      </c>
      <c r="E25" s="990">
        <f aca="true" t="shared" si="4" ref="E25:E32">+D25/C25*100</f>
        <v>100</v>
      </c>
      <c r="F25" s="700">
        <v>220</v>
      </c>
      <c r="G25" s="6">
        <v>178</v>
      </c>
      <c r="H25" s="990">
        <f t="shared" si="1"/>
        <v>80.9090909090909</v>
      </c>
      <c r="I25" s="211"/>
      <c r="J25" s="23"/>
      <c r="K25" s="238" t="e">
        <f aca="true" t="shared" si="5" ref="K25:K32">+J25/I25*100</f>
        <v>#DIV/0!</v>
      </c>
      <c r="L25" s="23"/>
      <c r="M25" s="23"/>
      <c r="N25" s="238" t="e">
        <f aca="true" t="shared" si="6" ref="N25:N32">+M25/L25*100</f>
        <v>#DIV/0!</v>
      </c>
    </row>
    <row r="26" spans="1:14" ht="12.75">
      <c r="A26" s="410">
        <v>18</v>
      </c>
      <c r="B26" s="54" t="s">
        <v>210</v>
      </c>
      <c r="C26" s="56">
        <v>108</v>
      </c>
      <c r="D26" s="6">
        <v>103</v>
      </c>
      <c r="E26" s="990">
        <f t="shared" si="4"/>
        <v>95.37037037037037</v>
      </c>
      <c r="F26" s="700">
        <v>118</v>
      </c>
      <c r="G26" s="6">
        <v>107</v>
      </c>
      <c r="H26" s="990">
        <f t="shared" si="1"/>
        <v>90.67796610169492</v>
      </c>
      <c r="I26" s="211"/>
      <c r="J26" s="23"/>
      <c r="K26" s="238" t="e">
        <f t="shared" si="5"/>
        <v>#DIV/0!</v>
      </c>
      <c r="L26" s="23"/>
      <c r="M26" s="23"/>
      <c r="N26" s="238" t="e">
        <f t="shared" si="6"/>
        <v>#DIV/0!</v>
      </c>
    </row>
    <row r="27" spans="1:14" ht="12.75">
      <c r="A27" s="410">
        <v>19</v>
      </c>
      <c r="B27" s="54" t="s">
        <v>211</v>
      </c>
      <c r="C27" s="56">
        <v>91</v>
      </c>
      <c r="D27" s="6">
        <v>91</v>
      </c>
      <c r="E27" s="990">
        <f t="shared" si="4"/>
        <v>100</v>
      </c>
      <c r="F27" s="700">
        <v>87</v>
      </c>
      <c r="G27" s="6">
        <v>87</v>
      </c>
      <c r="H27" s="990">
        <f t="shared" si="1"/>
        <v>100</v>
      </c>
      <c r="I27" s="211"/>
      <c r="J27" s="23"/>
      <c r="K27" s="238" t="e">
        <f t="shared" si="5"/>
        <v>#DIV/0!</v>
      </c>
      <c r="L27" s="23"/>
      <c r="M27" s="23"/>
      <c r="N27" s="238" t="e">
        <f t="shared" si="6"/>
        <v>#DIV/0!</v>
      </c>
    </row>
    <row r="28" spans="1:14" ht="12.75">
      <c r="A28" s="410">
        <v>20</v>
      </c>
      <c r="B28" s="54" t="s">
        <v>212</v>
      </c>
      <c r="C28" s="56">
        <v>120</v>
      </c>
      <c r="D28" s="6">
        <v>120</v>
      </c>
      <c r="E28" s="990">
        <f t="shared" si="4"/>
        <v>100</v>
      </c>
      <c r="F28" s="700">
        <v>114</v>
      </c>
      <c r="G28" s="6">
        <v>83</v>
      </c>
      <c r="H28" s="990">
        <f t="shared" si="1"/>
        <v>72.80701754385966</v>
      </c>
      <c r="I28" s="211"/>
      <c r="J28" s="23"/>
      <c r="K28" s="238" t="e">
        <f t="shared" si="5"/>
        <v>#DIV/0!</v>
      </c>
      <c r="L28" s="23"/>
      <c r="M28" s="23"/>
      <c r="N28" s="238" t="e">
        <f t="shared" si="6"/>
        <v>#DIV/0!</v>
      </c>
    </row>
    <row r="29" spans="1:14" ht="12.75">
      <c r="A29" s="410">
        <v>21</v>
      </c>
      <c r="B29" s="54" t="s">
        <v>191</v>
      </c>
      <c r="C29" s="56">
        <v>630</v>
      </c>
      <c r="D29" s="6">
        <v>593</v>
      </c>
      <c r="E29" s="990">
        <f t="shared" si="4"/>
        <v>94.12698412698413</v>
      </c>
      <c r="F29" s="700">
        <v>682</v>
      </c>
      <c r="G29" s="6">
        <v>642</v>
      </c>
      <c r="H29" s="990">
        <f t="shared" si="1"/>
        <v>94.13489736070382</v>
      </c>
      <c r="I29" s="211"/>
      <c r="J29" s="23"/>
      <c r="K29" s="238" t="e">
        <f t="shared" si="5"/>
        <v>#DIV/0!</v>
      </c>
      <c r="L29" s="23"/>
      <c r="M29" s="23"/>
      <c r="N29" s="238" t="e">
        <f t="shared" si="6"/>
        <v>#DIV/0!</v>
      </c>
    </row>
    <row r="30" spans="1:14" ht="12.75">
      <c r="A30" s="410">
        <v>22</v>
      </c>
      <c r="B30" s="54" t="s">
        <v>192</v>
      </c>
      <c r="C30" s="56">
        <v>78</v>
      </c>
      <c r="D30" s="6">
        <v>78</v>
      </c>
      <c r="E30" s="990">
        <f t="shared" si="4"/>
        <v>100</v>
      </c>
      <c r="F30" s="700">
        <v>97</v>
      </c>
      <c r="G30" s="6">
        <v>97</v>
      </c>
      <c r="H30" s="990">
        <f t="shared" si="1"/>
        <v>100</v>
      </c>
      <c r="I30" s="211"/>
      <c r="J30" s="23"/>
      <c r="K30" s="238" t="e">
        <f t="shared" si="5"/>
        <v>#DIV/0!</v>
      </c>
      <c r="L30" s="23"/>
      <c r="M30" s="23"/>
      <c r="N30" s="238" t="e">
        <f t="shared" si="6"/>
        <v>#DIV/0!</v>
      </c>
    </row>
    <row r="31" spans="1:14" ht="12.75">
      <c r="A31" s="410">
        <v>23</v>
      </c>
      <c r="B31" s="54" t="s">
        <v>590</v>
      </c>
      <c r="C31" s="56">
        <v>80</v>
      </c>
      <c r="D31" s="6">
        <v>66</v>
      </c>
      <c r="E31" s="990">
        <f t="shared" si="4"/>
        <v>82.5</v>
      </c>
      <c r="F31" s="700">
        <v>93</v>
      </c>
      <c r="G31" s="6">
        <v>75</v>
      </c>
      <c r="H31" s="990">
        <f t="shared" si="1"/>
        <v>80.64516129032258</v>
      </c>
      <c r="I31" s="211"/>
      <c r="J31" s="23"/>
      <c r="K31" s="238" t="e">
        <f t="shared" si="5"/>
        <v>#DIV/0!</v>
      </c>
      <c r="L31" s="23"/>
      <c r="M31" s="23"/>
      <c r="N31" s="238" t="e">
        <f t="shared" si="6"/>
        <v>#DIV/0!</v>
      </c>
    </row>
    <row r="32" spans="1:14" ht="12.75">
      <c r="A32" s="410">
        <v>24</v>
      </c>
      <c r="B32" s="54" t="s">
        <v>213</v>
      </c>
      <c r="C32" s="56">
        <v>1015</v>
      </c>
      <c r="D32" s="6">
        <v>878</v>
      </c>
      <c r="E32" s="990">
        <f t="shared" si="4"/>
        <v>86.50246305418719</v>
      </c>
      <c r="F32" s="700">
        <v>1015</v>
      </c>
      <c r="G32" s="6">
        <v>861</v>
      </c>
      <c r="H32" s="990">
        <f t="shared" si="1"/>
        <v>84.82758620689656</v>
      </c>
      <c r="I32" s="211"/>
      <c r="J32" s="23"/>
      <c r="K32" s="238" t="e">
        <f t="shared" si="5"/>
        <v>#DIV/0!</v>
      </c>
      <c r="L32" s="23"/>
      <c r="M32" s="23"/>
      <c r="N32" s="238" t="e">
        <f t="shared" si="6"/>
        <v>#DIV/0!</v>
      </c>
    </row>
    <row r="33" spans="1:14" ht="12.75">
      <c r="A33" s="1542" t="s">
        <v>214</v>
      </c>
      <c r="B33" s="1543"/>
      <c r="C33" s="391">
        <f>SUM(C25:C32)</f>
        <v>2316</v>
      </c>
      <c r="D33" s="258">
        <f>SUM(D25:D32)</f>
        <v>2123</v>
      </c>
      <c r="E33" s="1016">
        <f>+D33/C33*100</f>
        <v>91.66666666666666</v>
      </c>
      <c r="F33" s="382">
        <f>SUM(F25:F32)</f>
        <v>2426</v>
      </c>
      <c r="G33" s="258">
        <f>SUM(G25:G32)</f>
        <v>2130</v>
      </c>
      <c r="H33" s="1016">
        <f>+G33/F33*100</f>
        <v>87.79884583676835</v>
      </c>
      <c r="I33" s="382">
        <f>SUM(I25:I32)</f>
        <v>0</v>
      </c>
      <c r="J33" s="258">
        <f>SUM(J25:J32)</f>
        <v>0</v>
      </c>
      <c r="K33" s="259" t="e">
        <f>+J33/I33*100</f>
        <v>#DIV/0!</v>
      </c>
      <c r="L33" s="258">
        <f>SUM(L25:L32)</f>
        <v>0</v>
      </c>
      <c r="M33" s="258">
        <f>SUM(M25:M32)</f>
        <v>0</v>
      </c>
      <c r="N33" s="259" t="e">
        <f>+M33/L33*100</f>
        <v>#DIV/0!</v>
      </c>
    </row>
    <row r="34" spans="1:14" ht="12.75">
      <c r="A34" s="410">
        <v>25</v>
      </c>
      <c r="B34" s="84" t="s">
        <v>189</v>
      </c>
      <c r="C34" s="1380">
        <v>126</v>
      </c>
      <c r="D34" s="719">
        <v>126</v>
      </c>
      <c r="E34" s="990">
        <f t="shared" si="0"/>
        <v>100</v>
      </c>
      <c r="F34" s="823">
        <v>127</v>
      </c>
      <c r="G34" s="719">
        <v>99</v>
      </c>
      <c r="H34" s="990">
        <f aca="true" t="shared" si="7" ref="H34:H39">+G34/F34*100</f>
        <v>77.95275590551181</v>
      </c>
      <c r="I34" s="358"/>
      <c r="J34" s="76"/>
      <c r="K34" s="238" t="e">
        <f aca="true" t="shared" si="8" ref="K34:K39">+J34/I34*100</f>
        <v>#DIV/0!</v>
      </c>
      <c r="L34" s="76"/>
      <c r="M34" s="76"/>
      <c r="N34" s="238" t="e">
        <f aca="true" t="shared" si="9" ref="N34:N39">+M34/L34*100</f>
        <v>#DIV/0!</v>
      </c>
    </row>
    <row r="35" spans="1:14" ht="12.75">
      <c r="A35" s="410">
        <v>26</v>
      </c>
      <c r="B35" s="84" t="s">
        <v>190</v>
      </c>
      <c r="C35" s="1380">
        <v>98</v>
      </c>
      <c r="D35" s="719">
        <v>98</v>
      </c>
      <c r="E35" s="990">
        <f t="shared" si="0"/>
        <v>100</v>
      </c>
      <c r="F35" s="823">
        <v>90</v>
      </c>
      <c r="G35" s="719">
        <v>90</v>
      </c>
      <c r="H35" s="990">
        <f t="shared" si="7"/>
        <v>100</v>
      </c>
      <c r="I35" s="358"/>
      <c r="J35" s="217"/>
      <c r="K35" s="238" t="e">
        <f t="shared" si="8"/>
        <v>#DIV/0!</v>
      </c>
      <c r="L35" s="76"/>
      <c r="M35" s="78"/>
      <c r="N35" s="238" t="e">
        <f t="shared" si="9"/>
        <v>#DIV/0!</v>
      </c>
    </row>
    <row r="36" spans="1:14" ht="12.75">
      <c r="A36" s="410">
        <v>27</v>
      </c>
      <c r="B36" s="84" t="s">
        <v>215</v>
      </c>
      <c r="C36" s="1380">
        <v>73</v>
      </c>
      <c r="D36" s="719">
        <v>73</v>
      </c>
      <c r="E36" s="990">
        <f t="shared" si="0"/>
        <v>100</v>
      </c>
      <c r="F36" s="823">
        <v>70</v>
      </c>
      <c r="G36" s="719">
        <v>70</v>
      </c>
      <c r="H36" s="990">
        <f t="shared" si="7"/>
        <v>100</v>
      </c>
      <c r="I36" s="358"/>
      <c r="J36" s="217"/>
      <c r="K36" s="238" t="e">
        <f t="shared" si="8"/>
        <v>#DIV/0!</v>
      </c>
      <c r="L36" s="76"/>
      <c r="M36" s="76"/>
      <c r="N36" s="238" t="e">
        <f t="shared" si="9"/>
        <v>#DIV/0!</v>
      </c>
    </row>
    <row r="37" spans="1:14" ht="12.75">
      <c r="A37" s="410">
        <v>28</v>
      </c>
      <c r="B37" s="84" t="s">
        <v>216</v>
      </c>
      <c r="C37" s="1380">
        <v>65</v>
      </c>
      <c r="D37" s="719">
        <v>64</v>
      </c>
      <c r="E37" s="990">
        <f t="shared" si="0"/>
        <v>98.46153846153847</v>
      </c>
      <c r="F37" s="823">
        <v>67</v>
      </c>
      <c r="G37" s="719">
        <v>67</v>
      </c>
      <c r="H37" s="990">
        <f t="shared" si="7"/>
        <v>100</v>
      </c>
      <c r="I37" s="358"/>
      <c r="J37" s="78"/>
      <c r="K37" s="238" t="e">
        <f t="shared" si="8"/>
        <v>#DIV/0!</v>
      </c>
      <c r="L37" s="76"/>
      <c r="M37" s="78"/>
      <c r="N37" s="238" t="e">
        <f t="shared" si="9"/>
        <v>#DIV/0!</v>
      </c>
    </row>
    <row r="38" spans="1:14" ht="12.75">
      <c r="A38" s="410">
        <v>29</v>
      </c>
      <c r="B38" s="84" t="s">
        <v>217</v>
      </c>
      <c r="C38" s="1380">
        <v>184</v>
      </c>
      <c r="D38" s="1379">
        <v>182</v>
      </c>
      <c r="E38" s="990">
        <f t="shared" si="0"/>
        <v>98.91304347826086</v>
      </c>
      <c r="F38" s="823">
        <v>191</v>
      </c>
      <c r="G38" s="719">
        <v>181</v>
      </c>
      <c r="H38" s="990">
        <f t="shared" si="7"/>
        <v>94.76439790575915</v>
      </c>
      <c r="I38" s="358"/>
      <c r="J38" s="217"/>
      <c r="K38" s="238" t="e">
        <f t="shared" si="8"/>
        <v>#DIV/0!</v>
      </c>
      <c r="L38" s="76"/>
      <c r="M38" s="78"/>
      <c r="N38" s="238" t="e">
        <f t="shared" si="9"/>
        <v>#DIV/0!</v>
      </c>
    </row>
    <row r="39" spans="1:14" ht="12.75">
      <c r="A39" s="410">
        <v>30</v>
      </c>
      <c r="B39" s="84" t="s">
        <v>218</v>
      </c>
      <c r="C39" s="1380">
        <v>755</v>
      </c>
      <c r="D39" s="719">
        <v>724</v>
      </c>
      <c r="E39" s="990">
        <f t="shared" si="0"/>
        <v>95.89403973509934</v>
      </c>
      <c r="F39" s="823">
        <v>750</v>
      </c>
      <c r="G39" s="719">
        <v>668</v>
      </c>
      <c r="H39" s="990">
        <f t="shared" si="7"/>
        <v>89.06666666666668</v>
      </c>
      <c r="I39" s="358"/>
      <c r="J39" s="76"/>
      <c r="K39" s="238" t="e">
        <f t="shared" si="8"/>
        <v>#DIV/0!</v>
      </c>
      <c r="L39" s="76"/>
      <c r="M39" s="76"/>
      <c r="N39" s="238" t="e">
        <f t="shared" si="9"/>
        <v>#DIV/0!</v>
      </c>
    </row>
    <row r="40" spans="1:14" ht="12.75">
      <c r="A40" s="1542" t="s">
        <v>219</v>
      </c>
      <c r="B40" s="1543"/>
      <c r="C40" s="391">
        <f>SUM(C34:C39)</f>
        <v>1301</v>
      </c>
      <c r="D40" s="258">
        <f>SUM(D34:D39)</f>
        <v>1267</v>
      </c>
      <c r="E40" s="1016">
        <f>+D40/C40*100</f>
        <v>97.38662567255957</v>
      </c>
      <c r="F40" s="382">
        <f>SUM(F34:F39)</f>
        <v>1295</v>
      </c>
      <c r="G40" s="258">
        <f>SUM(G34:G39)</f>
        <v>1175</v>
      </c>
      <c r="H40" s="1016">
        <f>+G40/F40*100</f>
        <v>90.73359073359073</v>
      </c>
      <c r="I40" s="382">
        <f>SUM(I34:I39)</f>
        <v>0</v>
      </c>
      <c r="J40" s="258">
        <f>SUM(J34:J39)</f>
        <v>0</v>
      </c>
      <c r="K40" s="259" t="e">
        <f>+J40/I40*100</f>
        <v>#DIV/0!</v>
      </c>
      <c r="L40" s="258">
        <f>SUM(L34:L39)</f>
        <v>0</v>
      </c>
      <c r="M40" s="258">
        <f>SUM(M34:M39)</f>
        <v>0</v>
      </c>
      <c r="N40" s="259" t="e">
        <f>+M40/L40*100</f>
        <v>#DIV/0!</v>
      </c>
    </row>
    <row r="41" spans="1:14" ht="15" customHeight="1">
      <c r="A41" s="410">
        <v>31</v>
      </c>
      <c r="B41" s="54" t="s">
        <v>220</v>
      </c>
      <c r="C41" s="393">
        <v>305</v>
      </c>
      <c r="D41" s="311">
        <v>285</v>
      </c>
      <c r="E41" s="990">
        <f t="shared" si="0"/>
        <v>93.44262295081968</v>
      </c>
      <c r="F41" s="835">
        <v>305</v>
      </c>
      <c r="G41" s="312">
        <v>287</v>
      </c>
      <c r="H41" s="990">
        <f>+G41/F41*100</f>
        <v>94.09836065573771</v>
      </c>
      <c r="I41" s="211"/>
      <c r="J41" s="23"/>
      <c r="K41" s="238" t="e">
        <f>+J41/I41*100</f>
        <v>#DIV/0!</v>
      </c>
      <c r="L41" s="23"/>
      <c r="M41" s="23"/>
      <c r="N41" s="238" t="e">
        <f>+M41/L41*100</f>
        <v>#DIV/0!</v>
      </c>
    </row>
    <row r="42" spans="1:14" ht="12.75">
      <c r="A42" s="410">
        <v>32</v>
      </c>
      <c r="B42" s="54" t="s">
        <v>193</v>
      </c>
      <c r="C42" s="393">
        <v>930</v>
      </c>
      <c r="D42" s="311">
        <v>853</v>
      </c>
      <c r="E42" s="990">
        <f t="shared" si="0"/>
        <v>91.72043010752688</v>
      </c>
      <c r="F42" s="835">
        <v>930</v>
      </c>
      <c r="G42" s="312">
        <v>754</v>
      </c>
      <c r="H42" s="990">
        <f>+G42/F42*100</f>
        <v>81.0752688172043</v>
      </c>
      <c r="I42" s="211"/>
      <c r="J42" s="23"/>
      <c r="K42" s="238" t="e">
        <f>+J42/I42*100</f>
        <v>#DIV/0!</v>
      </c>
      <c r="L42" s="23"/>
      <c r="M42" s="23"/>
      <c r="N42" s="238" t="e">
        <f>+M42/L42*100</f>
        <v>#DIV/0!</v>
      </c>
    </row>
    <row r="43" spans="1:14" ht="12.75">
      <c r="A43" s="410">
        <v>33</v>
      </c>
      <c r="B43" s="54" t="s">
        <v>221</v>
      </c>
      <c r="C43" s="393">
        <v>330</v>
      </c>
      <c r="D43" s="311">
        <v>326</v>
      </c>
      <c r="E43" s="990">
        <f t="shared" si="0"/>
        <v>98.7878787878788</v>
      </c>
      <c r="F43" s="835">
        <v>330</v>
      </c>
      <c r="G43" s="312">
        <v>269</v>
      </c>
      <c r="H43" s="990">
        <f>+G43/F43*100</f>
        <v>81.51515151515152</v>
      </c>
      <c r="I43" s="211"/>
      <c r="J43" s="23"/>
      <c r="K43" s="238" t="e">
        <f>+J43/I43*100</f>
        <v>#DIV/0!</v>
      </c>
      <c r="L43" s="23"/>
      <c r="M43" s="23"/>
      <c r="N43" s="238" t="e">
        <f>+M43/L43*100</f>
        <v>#DIV/0!</v>
      </c>
    </row>
    <row r="44" spans="1:14" ht="12.75">
      <c r="A44" s="1542" t="s">
        <v>222</v>
      </c>
      <c r="B44" s="1543"/>
      <c r="C44" s="391">
        <f>SUM(C41:C43)</f>
        <v>1565</v>
      </c>
      <c r="D44" s="258">
        <f>SUM(D41:D43)</f>
        <v>1464</v>
      </c>
      <c r="E44" s="1016">
        <f>+D44/C44*100</f>
        <v>93.54632587859425</v>
      </c>
      <c r="F44" s="382">
        <f>SUM(F41:F43)</f>
        <v>1565</v>
      </c>
      <c r="G44" s="258">
        <f>SUM(G41:G43)</f>
        <v>1310</v>
      </c>
      <c r="H44" s="1016">
        <f>+G44/F44*100</f>
        <v>83.70607028753993</v>
      </c>
      <c r="I44" s="382">
        <f>SUM(I41:I43)</f>
        <v>0</v>
      </c>
      <c r="J44" s="258">
        <f>SUM(J41:J43)</f>
        <v>0</v>
      </c>
      <c r="K44" s="259" t="e">
        <f>+J44/I44*100</f>
        <v>#DIV/0!</v>
      </c>
      <c r="L44" s="258">
        <f>SUM(L41:L43)</f>
        <v>0</v>
      </c>
      <c r="M44" s="258">
        <f>SUM(M41:M43)</f>
        <v>0</v>
      </c>
      <c r="N44" s="259" t="e">
        <f>+M44/L44*100</f>
        <v>#DIV/0!</v>
      </c>
    </row>
    <row r="45" spans="1:14" ht="12.75">
      <c r="A45" s="410">
        <v>34</v>
      </c>
      <c r="B45" s="54" t="s">
        <v>223</v>
      </c>
      <c r="C45" s="394">
        <v>104</v>
      </c>
      <c r="D45" s="313">
        <v>104</v>
      </c>
      <c r="E45" s="990">
        <f t="shared" si="0"/>
        <v>100</v>
      </c>
      <c r="F45" s="836">
        <v>101</v>
      </c>
      <c r="G45" s="314">
        <v>90</v>
      </c>
      <c r="H45" s="990">
        <f aca="true" t="shared" si="10" ref="H45:H52">+G45/F45*100</f>
        <v>89.10891089108911</v>
      </c>
      <c r="I45" s="211"/>
      <c r="J45" s="23"/>
      <c r="K45" s="238" t="e">
        <f aca="true" t="shared" si="11" ref="K45:K52">+J45/I45*100</f>
        <v>#DIV/0!</v>
      </c>
      <c r="L45" s="23"/>
      <c r="M45" s="23"/>
      <c r="N45" s="238" t="e">
        <f aca="true" t="shared" si="12" ref="N45:N52">+M45/L45*100</f>
        <v>#DIV/0!</v>
      </c>
    </row>
    <row r="46" spans="1:14" ht="12.75">
      <c r="A46" s="410">
        <v>35</v>
      </c>
      <c r="B46" s="54" t="s">
        <v>224</v>
      </c>
      <c r="C46" s="394">
        <v>49</v>
      </c>
      <c r="D46" s="313">
        <v>47</v>
      </c>
      <c r="E46" s="990">
        <f t="shared" si="0"/>
        <v>95.91836734693877</v>
      </c>
      <c r="F46" s="836">
        <v>49</v>
      </c>
      <c r="G46" s="314">
        <v>48</v>
      </c>
      <c r="H46" s="990">
        <f t="shared" si="10"/>
        <v>97.95918367346938</v>
      </c>
      <c r="I46" s="211"/>
      <c r="J46" s="23"/>
      <c r="K46" s="238" t="e">
        <f t="shared" si="11"/>
        <v>#DIV/0!</v>
      </c>
      <c r="L46" s="23"/>
      <c r="M46" s="23"/>
      <c r="N46" s="238" t="e">
        <f t="shared" si="12"/>
        <v>#DIV/0!</v>
      </c>
    </row>
    <row r="47" spans="1:14" ht="12.75">
      <c r="A47" s="410">
        <v>36</v>
      </c>
      <c r="B47" s="54" t="s">
        <v>225</v>
      </c>
      <c r="C47" s="395">
        <v>45</v>
      </c>
      <c r="D47" s="315">
        <v>45</v>
      </c>
      <c r="E47" s="990">
        <f t="shared" si="0"/>
        <v>100</v>
      </c>
      <c r="F47" s="837">
        <v>45</v>
      </c>
      <c r="G47" s="316">
        <v>43</v>
      </c>
      <c r="H47" s="990">
        <f t="shared" si="10"/>
        <v>95.55555555555556</v>
      </c>
      <c r="I47" s="211"/>
      <c r="J47" s="23"/>
      <c r="K47" s="238" t="e">
        <f t="shared" si="11"/>
        <v>#DIV/0!</v>
      </c>
      <c r="L47" s="23"/>
      <c r="M47" s="23"/>
      <c r="N47" s="238" t="e">
        <f t="shared" si="12"/>
        <v>#DIV/0!</v>
      </c>
    </row>
    <row r="48" spans="1:14" ht="12.75">
      <c r="A48" s="410">
        <v>37</v>
      </c>
      <c r="B48" s="54" t="s">
        <v>226</v>
      </c>
      <c r="C48" s="395">
        <v>54</v>
      </c>
      <c r="D48" s="315">
        <v>54</v>
      </c>
      <c r="E48" s="990">
        <f t="shared" si="0"/>
        <v>100</v>
      </c>
      <c r="F48" s="837">
        <v>54</v>
      </c>
      <c r="G48" s="316">
        <v>54</v>
      </c>
      <c r="H48" s="990">
        <f t="shared" si="10"/>
        <v>100</v>
      </c>
      <c r="I48" s="211"/>
      <c r="J48" s="23"/>
      <c r="K48" s="238" t="e">
        <f t="shared" si="11"/>
        <v>#DIV/0!</v>
      </c>
      <c r="L48" s="23"/>
      <c r="M48" s="23"/>
      <c r="N48" s="238" t="e">
        <f t="shared" si="12"/>
        <v>#DIV/0!</v>
      </c>
    </row>
    <row r="49" spans="1:14" ht="12.75">
      <c r="A49" s="410">
        <v>38</v>
      </c>
      <c r="B49" s="54" t="s">
        <v>227</v>
      </c>
      <c r="C49" s="395">
        <v>75</v>
      </c>
      <c r="D49" s="315">
        <v>74</v>
      </c>
      <c r="E49" s="990">
        <f t="shared" si="0"/>
        <v>98.66666666666667</v>
      </c>
      <c r="F49" s="837">
        <v>75</v>
      </c>
      <c r="G49" s="316">
        <v>73</v>
      </c>
      <c r="H49" s="990">
        <f t="shared" si="10"/>
        <v>97.33333333333334</v>
      </c>
      <c r="I49" s="211"/>
      <c r="J49" s="23"/>
      <c r="K49" s="238" t="e">
        <f t="shared" si="11"/>
        <v>#DIV/0!</v>
      </c>
      <c r="L49" s="23"/>
      <c r="M49" s="23"/>
      <c r="N49" s="238" t="e">
        <f t="shared" si="12"/>
        <v>#DIV/0!</v>
      </c>
    </row>
    <row r="50" spans="1:14" ht="12.75">
      <c r="A50" s="410">
        <v>39</v>
      </c>
      <c r="B50" s="54" t="s">
        <v>228</v>
      </c>
      <c r="C50" s="395">
        <v>48</v>
      </c>
      <c r="D50" s="315">
        <v>42</v>
      </c>
      <c r="E50" s="990">
        <f t="shared" si="0"/>
        <v>87.5</v>
      </c>
      <c r="F50" s="837">
        <v>49</v>
      </c>
      <c r="G50" s="316">
        <v>49</v>
      </c>
      <c r="H50" s="990">
        <f t="shared" si="10"/>
        <v>100</v>
      </c>
      <c r="I50" s="211"/>
      <c r="J50" s="23"/>
      <c r="K50" s="238" t="e">
        <f t="shared" si="11"/>
        <v>#DIV/0!</v>
      </c>
      <c r="L50" s="23"/>
      <c r="M50" s="23"/>
      <c r="N50" s="238" t="e">
        <f t="shared" si="12"/>
        <v>#DIV/0!</v>
      </c>
    </row>
    <row r="51" spans="1:14" ht="12.75">
      <c r="A51" s="410">
        <v>40</v>
      </c>
      <c r="B51" s="54" t="s">
        <v>194</v>
      </c>
      <c r="C51" s="395">
        <v>189</v>
      </c>
      <c r="D51" s="315">
        <v>168</v>
      </c>
      <c r="E51" s="990">
        <f t="shared" si="0"/>
        <v>88.88888888888889</v>
      </c>
      <c r="F51" s="837">
        <v>189</v>
      </c>
      <c r="G51" s="316">
        <v>184</v>
      </c>
      <c r="H51" s="990">
        <f t="shared" si="10"/>
        <v>97.35449735449735</v>
      </c>
      <c r="I51" s="211"/>
      <c r="J51" s="23"/>
      <c r="K51" s="238" t="e">
        <f t="shared" si="11"/>
        <v>#DIV/0!</v>
      </c>
      <c r="L51" s="23"/>
      <c r="M51" s="23"/>
      <c r="N51" s="238" t="e">
        <f t="shared" si="12"/>
        <v>#DIV/0!</v>
      </c>
    </row>
    <row r="52" spans="1:14" ht="12.75">
      <c r="A52" s="410">
        <v>41</v>
      </c>
      <c r="B52" s="54" t="s">
        <v>229</v>
      </c>
      <c r="C52" s="395">
        <v>662</v>
      </c>
      <c r="D52" s="315">
        <v>544</v>
      </c>
      <c r="E52" s="990">
        <f t="shared" si="0"/>
        <v>82.17522658610272</v>
      </c>
      <c r="F52" s="837">
        <v>662</v>
      </c>
      <c r="G52" s="316">
        <v>475</v>
      </c>
      <c r="H52" s="990">
        <f t="shared" si="10"/>
        <v>71.75226586102718</v>
      </c>
      <c r="I52" s="211"/>
      <c r="J52" s="23"/>
      <c r="K52" s="238" t="e">
        <f t="shared" si="11"/>
        <v>#DIV/0!</v>
      </c>
      <c r="L52" s="23"/>
      <c r="M52" s="70"/>
      <c r="N52" s="238" t="e">
        <f t="shared" si="12"/>
        <v>#DIV/0!</v>
      </c>
    </row>
    <row r="53" spans="1:14" ht="12.75">
      <c r="A53" s="1542" t="s">
        <v>230</v>
      </c>
      <c r="B53" s="1543"/>
      <c r="C53" s="391">
        <f>SUM(C45:C52)</f>
        <v>1226</v>
      </c>
      <c r="D53" s="258">
        <f>SUM(D45:D52)</f>
        <v>1078</v>
      </c>
      <c r="E53" s="1016">
        <f>+D53/C53*100</f>
        <v>87.92822185970635</v>
      </c>
      <c r="F53" s="382">
        <f>SUM(F45:F52)</f>
        <v>1224</v>
      </c>
      <c r="G53" s="258">
        <f>SUM(G45:G52)</f>
        <v>1016</v>
      </c>
      <c r="H53" s="1016">
        <f>+G53/F53*100</f>
        <v>83.00653594771242</v>
      </c>
      <c r="I53" s="382">
        <f>SUM(I45:I52)</f>
        <v>0</v>
      </c>
      <c r="J53" s="258">
        <f>SUM(J45:J52)</f>
        <v>0</v>
      </c>
      <c r="K53" s="259" t="e">
        <f>+J53/I53*100</f>
        <v>#DIV/0!</v>
      </c>
      <c r="L53" s="258">
        <f>SUM(L45:L52)</f>
        <v>0</v>
      </c>
      <c r="M53" s="258">
        <f>SUM(M45:M52)</f>
        <v>0</v>
      </c>
      <c r="N53" s="259" t="e">
        <f>+M53/L53*100</f>
        <v>#DIV/0!</v>
      </c>
    </row>
    <row r="54" spans="1:14" ht="12" customHeight="1">
      <c r="A54" s="410">
        <v>42</v>
      </c>
      <c r="B54" s="54" t="s">
        <v>231</v>
      </c>
      <c r="C54" s="56">
        <v>385</v>
      </c>
      <c r="D54" s="6">
        <v>352</v>
      </c>
      <c r="E54" s="990">
        <f t="shared" si="0"/>
        <v>91.42857142857143</v>
      </c>
      <c r="F54" s="700">
        <v>388</v>
      </c>
      <c r="G54" s="6">
        <v>380</v>
      </c>
      <c r="H54" s="996">
        <f aca="true" t="shared" si="13" ref="H54:H60">+G54/F54*100</f>
        <v>97.9381443298969</v>
      </c>
      <c r="I54" s="211"/>
      <c r="J54" s="23"/>
      <c r="K54" s="240" t="e">
        <f aca="true" t="shared" si="14" ref="K54:K60">+J54/I54*100</f>
        <v>#DIV/0!</v>
      </c>
      <c r="L54" s="23"/>
      <c r="M54" s="23"/>
      <c r="N54" s="238" t="e">
        <f aca="true" t="shared" si="15" ref="N54:N60">+M54/L54*100</f>
        <v>#DIV/0!</v>
      </c>
    </row>
    <row r="55" spans="1:14" ht="12.75">
      <c r="A55" s="410">
        <v>43</v>
      </c>
      <c r="B55" s="54" t="s">
        <v>232</v>
      </c>
      <c r="C55" s="56">
        <v>75</v>
      </c>
      <c r="D55" s="6">
        <v>71</v>
      </c>
      <c r="E55" s="990">
        <f t="shared" si="0"/>
        <v>94.66666666666667</v>
      </c>
      <c r="F55" s="700">
        <v>80</v>
      </c>
      <c r="G55" s="6">
        <v>76</v>
      </c>
      <c r="H55" s="996">
        <f t="shared" si="13"/>
        <v>95</v>
      </c>
      <c r="I55" s="211"/>
      <c r="J55" s="23"/>
      <c r="K55" s="240" t="e">
        <f t="shared" si="14"/>
        <v>#DIV/0!</v>
      </c>
      <c r="L55" s="23"/>
      <c r="M55" s="23"/>
      <c r="N55" s="238" t="e">
        <f t="shared" si="15"/>
        <v>#DIV/0!</v>
      </c>
    </row>
    <row r="56" spans="1:14" ht="12.75">
      <c r="A56" s="410">
        <v>44</v>
      </c>
      <c r="B56" s="54" t="s">
        <v>233</v>
      </c>
      <c r="C56" s="56">
        <v>75</v>
      </c>
      <c r="D56" s="6">
        <v>75</v>
      </c>
      <c r="E56" s="990">
        <f t="shared" si="0"/>
        <v>100</v>
      </c>
      <c r="F56" s="700">
        <v>84</v>
      </c>
      <c r="G56" s="6">
        <v>81</v>
      </c>
      <c r="H56" s="996">
        <f t="shared" si="13"/>
        <v>96.42857142857143</v>
      </c>
      <c r="I56" s="211"/>
      <c r="J56" s="23"/>
      <c r="K56" s="240" t="e">
        <f t="shared" si="14"/>
        <v>#DIV/0!</v>
      </c>
      <c r="L56" s="23"/>
      <c r="M56" s="23"/>
      <c r="N56" s="238" t="e">
        <f t="shared" si="15"/>
        <v>#DIV/0!</v>
      </c>
    </row>
    <row r="57" spans="1:14" ht="12" customHeight="1">
      <c r="A57" s="410">
        <v>45</v>
      </c>
      <c r="B57" s="54" t="s">
        <v>159</v>
      </c>
      <c r="C57" s="56">
        <v>1760</v>
      </c>
      <c r="D57" s="6">
        <v>1541</v>
      </c>
      <c r="E57" s="990">
        <f t="shared" si="0"/>
        <v>87.55681818181819</v>
      </c>
      <c r="F57" s="700">
        <v>1760</v>
      </c>
      <c r="G57" s="6">
        <v>1548</v>
      </c>
      <c r="H57" s="996">
        <f t="shared" si="13"/>
        <v>87.95454545454545</v>
      </c>
      <c r="I57" s="211"/>
      <c r="J57" s="23"/>
      <c r="K57" s="240" t="e">
        <f t="shared" si="14"/>
        <v>#DIV/0!</v>
      </c>
      <c r="L57" s="23"/>
      <c r="M57" s="23"/>
      <c r="N57" s="238" t="e">
        <f t="shared" si="15"/>
        <v>#DIV/0!</v>
      </c>
    </row>
    <row r="58" spans="1:14" ht="12.75">
      <c r="A58" s="410">
        <v>46</v>
      </c>
      <c r="B58" s="54" t="s">
        <v>234</v>
      </c>
      <c r="C58" s="56">
        <v>58</v>
      </c>
      <c r="D58" s="6">
        <v>58</v>
      </c>
      <c r="E58" s="990">
        <f t="shared" si="0"/>
        <v>100</v>
      </c>
      <c r="F58" s="700">
        <v>49</v>
      </c>
      <c r="G58" s="6">
        <v>49</v>
      </c>
      <c r="H58" s="996">
        <f t="shared" si="13"/>
        <v>100</v>
      </c>
      <c r="I58" s="211"/>
      <c r="J58" s="23"/>
      <c r="K58" s="240" t="e">
        <f t="shared" si="14"/>
        <v>#DIV/0!</v>
      </c>
      <c r="L58" s="23"/>
      <c r="M58" s="23"/>
      <c r="N58" s="238" t="e">
        <f t="shared" si="15"/>
        <v>#DIV/0!</v>
      </c>
    </row>
    <row r="59" spans="1:14" ht="12.75">
      <c r="A59" s="410">
        <v>47</v>
      </c>
      <c r="B59" s="54" t="s">
        <v>235</v>
      </c>
      <c r="C59" s="56">
        <v>70</v>
      </c>
      <c r="D59" s="6">
        <v>59</v>
      </c>
      <c r="E59" s="990">
        <f t="shared" si="0"/>
        <v>84.28571428571429</v>
      </c>
      <c r="F59" s="700">
        <v>65</v>
      </c>
      <c r="G59" s="6">
        <v>58</v>
      </c>
      <c r="H59" s="996">
        <f t="shared" si="13"/>
        <v>89.23076923076924</v>
      </c>
      <c r="I59" s="211"/>
      <c r="J59" s="23"/>
      <c r="K59" s="240" t="e">
        <f t="shared" si="14"/>
        <v>#DIV/0!</v>
      </c>
      <c r="L59" s="23"/>
      <c r="M59" s="23"/>
      <c r="N59" s="238" t="e">
        <f t="shared" si="15"/>
        <v>#DIV/0!</v>
      </c>
    </row>
    <row r="60" spans="1:14" ht="12.75">
      <c r="A60" s="410">
        <v>48</v>
      </c>
      <c r="B60" s="54" t="s">
        <v>183</v>
      </c>
      <c r="C60" s="56">
        <v>125</v>
      </c>
      <c r="D60" s="6">
        <v>120</v>
      </c>
      <c r="E60" s="990">
        <f t="shared" si="0"/>
        <v>96</v>
      </c>
      <c r="F60" s="700">
        <v>135</v>
      </c>
      <c r="G60" s="6">
        <v>120</v>
      </c>
      <c r="H60" s="996">
        <f t="shared" si="13"/>
        <v>88.88888888888889</v>
      </c>
      <c r="I60" s="211"/>
      <c r="J60" s="23"/>
      <c r="K60" s="240" t="e">
        <f t="shared" si="14"/>
        <v>#DIV/0!</v>
      </c>
      <c r="L60" s="23"/>
      <c r="M60" s="23"/>
      <c r="N60" s="238" t="e">
        <f t="shared" si="15"/>
        <v>#DIV/0!</v>
      </c>
    </row>
    <row r="61" spans="1:14" ht="12.75">
      <c r="A61" s="1542" t="s">
        <v>236</v>
      </c>
      <c r="B61" s="1543"/>
      <c r="C61" s="396">
        <f>SUM(C54:C60)</f>
        <v>2548</v>
      </c>
      <c r="D61" s="260">
        <f>SUM(D54:D60)</f>
        <v>2276</v>
      </c>
      <c r="E61" s="1017">
        <f>+D61/C61*100</f>
        <v>89.32496075353218</v>
      </c>
      <c r="F61" s="384">
        <f>SUM(F54:F60)</f>
        <v>2561</v>
      </c>
      <c r="G61" s="260">
        <f>SUM(G54:G60)</f>
        <v>2312</v>
      </c>
      <c r="H61" s="1017">
        <f>+G61/F61*100</f>
        <v>90.27723545490043</v>
      </c>
      <c r="I61" s="384">
        <f>SUM(I54:I60)</f>
        <v>0</v>
      </c>
      <c r="J61" s="260">
        <f>SUM(J54:J60)</f>
        <v>0</v>
      </c>
      <c r="K61" s="261" t="e">
        <f>+J61/I61*100</f>
        <v>#DIV/0!</v>
      </c>
      <c r="L61" s="260">
        <f>SUM(L54:L60)</f>
        <v>0</v>
      </c>
      <c r="M61" s="260">
        <f>SUM(M54:M60)</f>
        <v>0</v>
      </c>
      <c r="N61" s="259" t="e">
        <f>+M61/L61*100</f>
        <v>#DIV/0!</v>
      </c>
    </row>
    <row r="62" spans="1:14" ht="12.75">
      <c r="A62" s="410">
        <v>49</v>
      </c>
      <c r="B62" s="54" t="s">
        <v>237</v>
      </c>
      <c r="C62" s="862">
        <v>126</v>
      </c>
      <c r="D62" s="863">
        <v>126</v>
      </c>
      <c r="E62" s="990">
        <f t="shared" si="0"/>
        <v>100</v>
      </c>
      <c r="F62" s="866">
        <v>126</v>
      </c>
      <c r="G62" s="867">
        <v>120</v>
      </c>
      <c r="H62" s="996">
        <f aca="true" t="shared" si="16" ref="H62:H67">+G62/F62*100</f>
        <v>95.23809523809523</v>
      </c>
      <c r="I62" s="211"/>
      <c r="J62" s="23"/>
      <c r="K62" s="240" t="e">
        <f aca="true" t="shared" si="17" ref="K62:K67">+J62/I62*100</f>
        <v>#DIV/0!</v>
      </c>
      <c r="L62" s="23"/>
      <c r="M62" s="23"/>
      <c r="N62" s="238" t="e">
        <f aca="true" t="shared" si="18" ref="N62:N87">+M62/L62*100</f>
        <v>#DIV/0!</v>
      </c>
    </row>
    <row r="63" spans="1:14" ht="12" customHeight="1">
      <c r="A63" s="410">
        <v>50</v>
      </c>
      <c r="B63" s="54" t="s">
        <v>238</v>
      </c>
      <c r="C63" s="862">
        <v>510</v>
      </c>
      <c r="D63" s="863">
        <v>500</v>
      </c>
      <c r="E63" s="990">
        <f t="shared" si="0"/>
        <v>98.0392156862745</v>
      </c>
      <c r="F63" s="866">
        <v>510</v>
      </c>
      <c r="G63" s="867">
        <v>220</v>
      </c>
      <c r="H63" s="996">
        <f t="shared" si="16"/>
        <v>43.13725490196079</v>
      </c>
      <c r="I63" s="211"/>
      <c r="J63" s="23"/>
      <c r="K63" s="240" t="e">
        <f t="shared" si="17"/>
        <v>#DIV/0!</v>
      </c>
      <c r="L63" s="23"/>
      <c r="M63" s="23"/>
      <c r="N63" s="238" t="e">
        <f t="shared" si="18"/>
        <v>#DIV/0!</v>
      </c>
    </row>
    <row r="64" spans="1:14" ht="12.75">
      <c r="A64" s="410">
        <v>51</v>
      </c>
      <c r="B64" s="54" t="s">
        <v>239</v>
      </c>
      <c r="C64" s="862">
        <v>350</v>
      </c>
      <c r="D64" s="863">
        <v>325</v>
      </c>
      <c r="E64" s="990">
        <f t="shared" si="0"/>
        <v>92.85714285714286</v>
      </c>
      <c r="F64" s="866">
        <v>360</v>
      </c>
      <c r="G64" s="867">
        <v>332</v>
      </c>
      <c r="H64" s="996">
        <f t="shared" si="16"/>
        <v>92.22222222222223</v>
      </c>
      <c r="I64" s="211"/>
      <c r="J64" s="23"/>
      <c r="K64" s="240" t="e">
        <f t="shared" si="17"/>
        <v>#DIV/0!</v>
      </c>
      <c r="L64" s="23"/>
      <c r="M64" s="23"/>
      <c r="N64" s="238" t="e">
        <f t="shared" si="18"/>
        <v>#DIV/0!</v>
      </c>
    </row>
    <row r="65" spans="1:14" ht="12.75">
      <c r="A65" s="410">
        <v>52</v>
      </c>
      <c r="B65" s="54" t="s">
        <v>160</v>
      </c>
      <c r="C65" s="862">
        <v>33</v>
      </c>
      <c r="D65" s="863">
        <v>27</v>
      </c>
      <c r="E65" s="990">
        <f t="shared" si="0"/>
        <v>81.81818181818183</v>
      </c>
      <c r="F65" s="866">
        <v>30</v>
      </c>
      <c r="G65" s="867">
        <v>24</v>
      </c>
      <c r="H65" s="996">
        <f t="shared" si="16"/>
        <v>80</v>
      </c>
      <c r="I65" s="211"/>
      <c r="J65" s="23"/>
      <c r="K65" s="240" t="e">
        <f t="shared" si="17"/>
        <v>#DIV/0!</v>
      </c>
      <c r="L65" s="23"/>
      <c r="M65" s="23"/>
      <c r="N65" s="238" t="e">
        <f t="shared" si="18"/>
        <v>#DIV/0!</v>
      </c>
    </row>
    <row r="66" spans="1:14" ht="12.75">
      <c r="A66" s="410">
        <v>53</v>
      </c>
      <c r="B66" s="54" t="s">
        <v>240</v>
      </c>
      <c r="C66" s="862">
        <v>130</v>
      </c>
      <c r="D66" s="863">
        <v>130</v>
      </c>
      <c r="E66" s="990">
        <f t="shared" si="0"/>
        <v>100</v>
      </c>
      <c r="F66" s="866">
        <v>130</v>
      </c>
      <c r="G66" s="867">
        <v>130</v>
      </c>
      <c r="H66" s="996">
        <f t="shared" si="16"/>
        <v>100</v>
      </c>
      <c r="I66" s="211"/>
      <c r="J66" s="23"/>
      <c r="K66" s="240" t="e">
        <f t="shared" si="17"/>
        <v>#DIV/0!</v>
      </c>
      <c r="L66" s="23"/>
      <c r="M66" s="23"/>
      <c r="N66" s="238" t="e">
        <f t="shared" si="18"/>
        <v>#DIV/0!</v>
      </c>
    </row>
    <row r="67" spans="1:14" ht="12.75">
      <c r="A67" s="410">
        <v>54</v>
      </c>
      <c r="B67" s="54" t="s">
        <v>195</v>
      </c>
      <c r="C67" s="864">
        <v>203</v>
      </c>
      <c r="D67" s="865">
        <v>135</v>
      </c>
      <c r="E67" s="990">
        <f t="shared" si="0"/>
        <v>66.50246305418719</v>
      </c>
      <c r="F67" s="868">
        <v>203</v>
      </c>
      <c r="G67" s="869">
        <v>146</v>
      </c>
      <c r="H67" s="996">
        <f t="shared" si="16"/>
        <v>71.92118226600985</v>
      </c>
      <c r="I67" s="211"/>
      <c r="J67" s="23"/>
      <c r="K67" s="240" t="e">
        <f t="shared" si="17"/>
        <v>#DIV/0!</v>
      </c>
      <c r="L67" s="23"/>
      <c r="M67" s="23"/>
      <c r="N67" s="238" t="e">
        <f t="shared" si="18"/>
        <v>#DIV/0!</v>
      </c>
    </row>
    <row r="68" spans="1:14" ht="12.75">
      <c r="A68" s="1542" t="s">
        <v>241</v>
      </c>
      <c r="B68" s="1543"/>
      <c r="C68" s="391">
        <f>SUM(C62:C67)</f>
        <v>1352</v>
      </c>
      <c r="D68" s="258">
        <f>SUM(D62:D67)</f>
        <v>1243</v>
      </c>
      <c r="E68" s="1016">
        <f>+D68/C68*100</f>
        <v>91.93786982248521</v>
      </c>
      <c r="F68" s="382">
        <f>SUM(F62:F67)</f>
        <v>1359</v>
      </c>
      <c r="G68" s="258">
        <f>SUM(G62:G67)</f>
        <v>972</v>
      </c>
      <c r="H68" s="1016">
        <f aca="true" t="shared" si="19" ref="H68:H87">+G68/F68*100</f>
        <v>71.52317880794702</v>
      </c>
      <c r="I68" s="382">
        <f>SUM(I62:I67)</f>
        <v>0</v>
      </c>
      <c r="J68" s="258">
        <f>SUM(J62:J67)</f>
        <v>0</v>
      </c>
      <c r="K68" s="259" t="e">
        <f aca="true" t="shared" si="20" ref="K68:K87">+J68/I68*100</f>
        <v>#DIV/0!</v>
      </c>
      <c r="L68" s="258">
        <f>SUM(L62:L67)</f>
        <v>0</v>
      </c>
      <c r="M68" s="258">
        <f>SUM(M62:M67)</f>
        <v>0</v>
      </c>
      <c r="N68" s="259" t="e">
        <f t="shared" si="18"/>
        <v>#DIV/0!</v>
      </c>
    </row>
    <row r="69" spans="1:14" ht="12.75">
      <c r="A69" s="410">
        <v>55</v>
      </c>
      <c r="B69" s="84" t="s">
        <v>242</v>
      </c>
      <c r="C69" s="361">
        <v>360</v>
      </c>
      <c r="D69" s="76">
        <v>342</v>
      </c>
      <c r="E69" s="990">
        <f t="shared" si="0"/>
        <v>95</v>
      </c>
      <c r="F69" s="358">
        <v>366</v>
      </c>
      <c r="G69" s="76">
        <v>343</v>
      </c>
      <c r="H69" s="996">
        <f t="shared" si="19"/>
        <v>93.71584699453553</v>
      </c>
      <c r="I69" s="358"/>
      <c r="J69" s="76"/>
      <c r="K69" s="240" t="e">
        <f t="shared" si="20"/>
        <v>#DIV/0!</v>
      </c>
      <c r="L69" s="76"/>
      <c r="M69" s="76"/>
      <c r="N69" s="238" t="e">
        <f t="shared" si="18"/>
        <v>#DIV/0!</v>
      </c>
    </row>
    <row r="70" spans="1:14" ht="12.75">
      <c r="A70" s="410">
        <v>56</v>
      </c>
      <c r="B70" s="84" t="s">
        <v>243</v>
      </c>
      <c r="C70" s="361">
        <v>124</v>
      </c>
      <c r="D70" s="76">
        <v>118</v>
      </c>
      <c r="E70" s="990">
        <f t="shared" si="0"/>
        <v>95.16129032258065</v>
      </c>
      <c r="F70" s="358">
        <v>120</v>
      </c>
      <c r="G70" s="76">
        <v>98</v>
      </c>
      <c r="H70" s="996">
        <f t="shared" si="19"/>
        <v>81.66666666666667</v>
      </c>
      <c r="I70" s="358"/>
      <c r="J70" s="76"/>
      <c r="K70" s="240" t="e">
        <f t="shared" si="20"/>
        <v>#DIV/0!</v>
      </c>
      <c r="L70" s="76"/>
      <c r="M70" s="76"/>
      <c r="N70" s="238" t="e">
        <f t="shared" si="18"/>
        <v>#DIV/0!</v>
      </c>
    </row>
    <row r="71" spans="1:14" ht="15.75" customHeight="1">
      <c r="A71" s="410">
        <v>57</v>
      </c>
      <c r="B71" s="84" t="s">
        <v>199</v>
      </c>
      <c r="C71" s="361">
        <v>94</v>
      </c>
      <c r="D71" s="76">
        <v>82</v>
      </c>
      <c r="E71" s="990">
        <f t="shared" si="0"/>
        <v>87.2340425531915</v>
      </c>
      <c r="F71" s="358">
        <v>94</v>
      </c>
      <c r="G71" s="76">
        <v>92</v>
      </c>
      <c r="H71" s="996">
        <f t="shared" si="19"/>
        <v>97.87234042553192</v>
      </c>
      <c r="I71" s="358"/>
      <c r="J71" s="76"/>
      <c r="K71" s="240" t="e">
        <f t="shared" si="20"/>
        <v>#DIV/0!</v>
      </c>
      <c r="L71" s="76"/>
      <c r="M71" s="76"/>
      <c r="N71" s="238" t="e">
        <f t="shared" si="18"/>
        <v>#DIV/0!</v>
      </c>
    </row>
    <row r="72" spans="1:14" ht="12.75">
      <c r="A72" s="410">
        <v>58</v>
      </c>
      <c r="B72" s="84" t="s">
        <v>244</v>
      </c>
      <c r="C72" s="361">
        <v>159</v>
      </c>
      <c r="D72" s="76">
        <v>154</v>
      </c>
      <c r="E72" s="990">
        <f>+D72/C72*100</f>
        <v>96.85534591194968</v>
      </c>
      <c r="F72" s="358">
        <v>155</v>
      </c>
      <c r="G72" s="76">
        <v>148</v>
      </c>
      <c r="H72" s="996">
        <f t="shared" si="19"/>
        <v>95.48387096774194</v>
      </c>
      <c r="I72" s="366"/>
      <c r="J72" s="78"/>
      <c r="K72" s="240" t="e">
        <f t="shared" si="20"/>
        <v>#DIV/0!</v>
      </c>
      <c r="L72" s="78"/>
      <c r="M72" s="78"/>
      <c r="N72" s="238" t="e">
        <f t="shared" si="18"/>
        <v>#DIV/0!</v>
      </c>
    </row>
    <row r="73" spans="1:14" ht="12.75">
      <c r="A73" s="1542" t="s">
        <v>245</v>
      </c>
      <c r="B73" s="1543"/>
      <c r="C73" s="391">
        <f>SUM(C69:C72)</f>
        <v>737</v>
      </c>
      <c r="D73" s="258">
        <f>SUM(D69:D72)</f>
        <v>696</v>
      </c>
      <c r="E73" s="1016">
        <f aca="true" t="shared" si="21" ref="E73:E124">+D73/C73*100</f>
        <v>94.43690637720489</v>
      </c>
      <c r="F73" s="382">
        <f>SUM(F69:F72)</f>
        <v>735</v>
      </c>
      <c r="G73" s="258">
        <f>SUM(G69:G72)</f>
        <v>681</v>
      </c>
      <c r="H73" s="1016">
        <f t="shared" si="19"/>
        <v>92.65306122448979</v>
      </c>
      <c r="I73" s="382">
        <f>SUM(I69:I72)</f>
        <v>0</v>
      </c>
      <c r="J73" s="258">
        <f>SUM(J69:J72)</f>
        <v>0</v>
      </c>
      <c r="K73" s="259" t="e">
        <f t="shared" si="20"/>
        <v>#DIV/0!</v>
      </c>
      <c r="L73" s="258">
        <f>SUM(L69:L72)</f>
        <v>0</v>
      </c>
      <c r="M73" s="258">
        <f>SUM(M69:M72)</f>
        <v>0</v>
      </c>
      <c r="N73" s="259" t="e">
        <f t="shared" si="18"/>
        <v>#DIV/0!</v>
      </c>
    </row>
    <row r="74" spans="1:14" ht="12.75">
      <c r="A74" s="410">
        <v>59</v>
      </c>
      <c r="B74" s="84" t="s">
        <v>246</v>
      </c>
      <c r="C74" s="361">
        <v>48</v>
      </c>
      <c r="D74" s="76">
        <v>48</v>
      </c>
      <c r="E74" s="990">
        <f t="shared" si="21"/>
        <v>100</v>
      </c>
      <c r="F74" s="358">
        <v>73</v>
      </c>
      <c r="G74" s="76">
        <v>71</v>
      </c>
      <c r="H74" s="996">
        <f t="shared" si="19"/>
        <v>97.26027397260275</v>
      </c>
      <c r="I74" s="358"/>
      <c r="J74" s="78"/>
      <c r="K74" s="240" t="e">
        <f t="shared" si="20"/>
        <v>#DIV/0!</v>
      </c>
      <c r="L74" s="76"/>
      <c r="M74" s="76"/>
      <c r="N74" s="238" t="e">
        <f t="shared" si="18"/>
        <v>#DIV/0!</v>
      </c>
    </row>
    <row r="75" spans="1:14" ht="12.75">
      <c r="A75" s="410">
        <v>60</v>
      </c>
      <c r="B75" s="84" t="s">
        <v>161</v>
      </c>
      <c r="C75" s="361">
        <v>297</v>
      </c>
      <c r="D75" s="76">
        <v>249</v>
      </c>
      <c r="E75" s="990">
        <f t="shared" si="21"/>
        <v>83.83838383838383</v>
      </c>
      <c r="F75" s="358">
        <v>331</v>
      </c>
      <c r="G75" s="76">
        <v>271</v>
      </c>
      <c r="H75" s="996">
        <f t="shared" si="19"/>
        <v>81.87311178247734</v>
      </c>
      <c r="I75" s="358"/>
      <c r="J75" s="76"/>
      <c r="K75" s="240" t="e">
        <f t="shared" si="20"/>
        <v>#DIV/0!</v>
      </c>
      <c r="L75" s="76"/>
      <c r="M75" s="76"/>
      <c r="N75" s="238" t="e">
        <f t="shared" si="18"/>
        <v>#DIV/0!</v>
      </c>
    </row>
    <row r="76" spans="1:14" ht="12.75">
      <c r="A76" s="410">
        <v>61</v>
      </c>
      <c r="B76" s="84" t="s">
        <v>247</v>
      </c>
      <c r="C76" s="361">
        <v>143</v>
      </c>
      <c r="D76" s="76">
        <v>119</v>
      </c>
      <c r="E76" s="990">
        <f t="shared" si="21"/>
        <v>83.21678321678321</v>
      </c>
      <c r="F76" s="358">
        <v>180</v>
      </c>
      <c r="G76" s="76">
        <v>142</v>
      </c>
      <c r="H76" s="996">
        <f t="shared" si="19"/>
        <v>78.88888888888889</v>
      </c>
      <c r="I76" s="358"/>
      <c r="J76" s="76"/>
      <c r="K76" s="240" t="e">
        <f t="shared" si="20"/>
        <v>#DIV/0!</v>
      </c>
      <c r="L76" s="76"/>
      <c r="M76" s="76"/>
      <c r="N76" s="238" t="e">
        <f t="shared" si="18"/>
        <v>#DIV/0!</v>
      </c>
    </row>
    <row r="77" spans="1:14" ht="12.75">
      <c r="A77" s="1542" t="s">
        <v>248</v>
      </c>
      <c r="B77" s="1543"/>
      <c r="C77" s="391">
        <f>SUM(C74:C76)</f>
        <v>488</v>
      </c>
      <c r="D77" s="258">
        <f>SUM(D74:D76)</f>
        <v>416</v>
      </c>
      <c r="E77" s="1016">
        <f t="shared" si="21"/>
        <v>85.24590163934425</v>
      </c>
      <c r="F77" s="382">
        <f>SUM(F74:F76)</f>
        <v>584</v>
      </c>
      <c r="G77" s="258">
        <f>SUM(G74:G76)</f>
        <v>484</v>
      </c>
      <c r="H77" s="1016">
        <f t="shared" si="19"/>
        <v>82.87671232876713</v>
      </c>
      <c r="I77" s="382">
        <f>SUM(I74:I76)</f>
        <v>0</v>
      </c>
      <c r="J77" s="258">
        <f>SUM(J74:J76)</f>
        <v>0</v>
      </c>
      <c r="K77" s="259" t="e">
        <f t="shared" si="20"/>
        <v>#DIV/0!</v>
      </c>
      <c r="L77" s="258">
        <f>SUM(L74:L76)</f>
        <v>0</v>
      </c>
      <c r="M77" s="258">
        <f>SUM(M74:M76)</f>
        <v>0</v>
      </c>
      <c r="N77" s="259" t="e">
        <f t="shared" si="18"/>
        <v>#DIV/0!</v>
      </c>
    </row>
    <row r="78" spans="1:14" ht="12.75">
      <c r="A78" s="410">
        <v>62</v>
      </c>
      <c r="B78" s="54" t="s">
        <v>249</v>
      </c>
      <c r="C78" s="56">
        <v>134</v>
      </c>
      <c r="D78" s="6">
        <v>130</v>
      </c>
      <c r="E78" s="990">
        <f t="shared" si="21"/>
        <v>97.01492537313433</v>
      </c>
      <c r="F78" s="700">
        <v>160</v>
      </c>
      <c r="G78" s="6">
        <v>135</v>
      </c>
      <c r="H78" s="996">
        <f t="shared" si="19"/>
        <v>84.375</v>
      </c>
      <c r="I78" s="211"/>
      <c r="J78" s="23"/>
      <c r="K78" s="240" t="e">
        <f t="shared" si="20"/>
        <v>#DIV/0!</v>
      </c>
      <c r="L78" s="23"/>
      <c r="M78" s="23"/>
      <c r="N78" s="238" t="e">
        <f t="shared" si="18"/>
        <v>#DIV/0!</v>
      </c>
    </row>
    <row r="79" spans="1:14" ht="12.75">
      <c r="A79" s="410">
        <v>63</v>
      </c>
      <c r="B79" s="54" t="s">
        <v>594</v>
      </c>
      <c r="C79" s="56">
        <v>175</v>
      </c>
      <c r="D79" s="6">
        <v>151</v>
      </c>
      <c r="E79" s="990">
        <f t="shared" si="21"/>
        <v>86.28571428571429</v>
      </c>
      <c r="F79" s="700">
        <v>180</v>
      </c>
      <c r="G79" s="6">
        <v>173</v>
      </c>
      <c r="H79" s="996">
        <f t="shared" si="19"/>
        <v>96.11111111111111</v>
      </c>
      <c r="I79" s="211"/>
      <c r="J79" s="23"/>
      <c r="K79" s="240" t="e">
        <f t="shared" si="20"/>
        <v>#DIV/0!</v>
      </c>
      <c r="L79" s="23"/>
      <c r="M79" s="23"/>
      <c r="N79" s="238" t="e">
        <f t="shared" si="18"/>
        <v>#DIV/0!</v>
      </c>
    </row>
    <row r="80" spans="1:14" ht="12.75">
      <c r="A80" s="410">
        <v>64</v>
      </c>
      <c r="B80" s="54" t="s">
        <v>254</v>
      </c>
      <c r="C80" s="56">
        <v>151</v>
      </c>
      <c r="D80" s="6">
        <v>125</v>
      </c>
      <c r="E80" s="990">
        <f t="shared" si="21"/>
        <v>82.78145695364239</v>
      </c>
      <c r="F80" s="700">
        <v>151</v>
      </c>
      <c r="G80" s="6">
        <v>137</v>
      </c>
      <c r="H80" s="996">
        <f t="shared" si="19"/>
        <v>90.72847682119205</v>
      </c>
      <c r="I80" s="211"/>
      <c r="J80" s="23"/>
      <c r="K80" s="240" t="e">
        <f t="shared" si="20"/>
        <v>#DIV/0!</v>
      </c>
      <c r="L80" s="23"/>
      <c r="M80" s="23"/>
      <c r="N80" s="238" t="e">
        <f t="shared" si="18"/>
        <v>#DIV/0!</v>
      </c>
    </row>
    <row r="81" spans="1:14" ht="12.75">
      <c r="A81" s="410">
        <v>65</v>
      </c>
      <c r="B81" s="54" t="s">
        <v>250</v>
      </c>
      <c r="C81" s="56">
        <v>61</v>
      </c>
      <c r="D81" s="6">
        <v>61</v>
      </c>
      <c r="E81" s="990">
        <f t="shared" si="21"/>
        <v>100</v>
      </c>
      <c r="F81" s="700">
        <v>73</v>
      </c>
      <c r="G81" s="6">
        <v>53</v>
      </c>
      <c r="H81" s="996">
        <f t="shared" si="19"/>
        <v>72.6027397260274</v>
      </c>
      <c r="I81" s="211"/>
      <c r="J81" s="23"/>
      <c r="K81" s="240" t="e">
        <f t="shared" si="20"/>
        <v>#DIV/0!</v>
      </c>
      <c r="L81" s="23"/>
      <c r="M81" s="23"/>
      <c r="N81" s="238" t="e">
        <f t="shared" si="18"/>
        <v>#DIV/0!</v>
      </c>
    </row>
    <row r="82" spans="1:14" ht="12.75" customHeight="1">
      <c r="A82" s="410">
        <v>66</v>
      </c>
      <c r="B82" s="54" t="s">
        <v>593</v>
      </c>
      <c r="C82" s="56">
        <v>95</v>
      </c>
      <c r="D82" s="6">
        <v>87</v>
      </c>
      <c r="E82" s="990">
        <f t="shared" si="21"/>
        <v>91.57894736842105</v>
      </c>
      <c r="F82" s="700">
        <v>95</v>
      </c>
      <c r="G82" s="6">
        <v>83</v>
      </c>
      <c r="H82" s="996">
        <f t="shared" si="19"/>
        <v>87.36842105263159</v>
      </c>
      <c r="I82" s="211"/>
      <c r="J82" s="23"/>
      <c r="K82" s="240" t="e">
        <f t="shared" si="20"/>
        <v>#DIV/0!</v>
      </c>
      <c r="L82" s="23"/>
      <c r="M82" s="23"/>
      <c r="N82" s="238" t="e">
        <f t="shared" si="18"/>
        <v>#DIV/0!</v>
      </c>
    </row>
    <row r="83" spans="1:14" ht="12.75">
      <c r="A83" s="410">
        <v>67</v>
      </c>
      <c r="B83" s="54" t="s">
        <v>251</v>
      </c>
      <c r="C83" s="56">
        <v>203</v>
      </c>
      <c r="D83" s="6">
        <v>193</v>
      </c>
      <c r="E83" s="990">
        <f t="shared" si="21"/>
        <v>95.07389162561576</v>
      </c>
      <c r="F83" s="700">
        <v>199</v>
      </c>
      <c r="G83" s="6">
        <v>190</v>
      </c>
      <c r="H83" s="996">
        <f t="shared" si="19"/>
        <v>95.47738693467338</v>
      </c>
      <c r="I83" s="211"/>
      <c r="J83" s="23"/>
      <c r="K83" s="240" t="e">
        <f t="shared" si="20"/>
        <v>#DIV/0!</v>
      </c>
      <c r="L83" s="23"/>
      <c r="M83" s="23"/>
      <c r="N83" s="238" t="e">
        <f t="shared" si="18"/>
        <v>#DIV/0!</v>
      </c>
    </row>
    <row r="84" spans="1:14" ht="12.75">
      <c r="A84" s="410">
        <v>68</v>
      </c>
      <c r="B84" s="54" t="s">
        <v>252</v>
      </c>
      <c r="C84" s="56">
        <v>170</v>
      </c>
      <c r="D84" s="6">
        <v>132</v>
      </c>
      <c r="E84" s="990">
        <f t="shared" si="21"/>
        <v>77.64705882352942</v>
      </c>
      <c r="F84" s="700">
        <v>170</v>
      </c>
      <c r="G84" s="6">
        <v>117</v>
      </c>
      <c r="H84" s="996">
        <f t="shared" si="19"/>
        <v>68.82352941176471</v>
      </c>
      <c r="I84" s="211"/>
      <c r="J84" s="23"/>
      <c r="K84" s="240" t="e">
        <f t="shared" si="20"/>
        <v>#DIV/0!</v>
      </c>
      <c r="L84" s="23"/>
      <c r="M84" s="23"/>
      <c r="N84" s="238" t="e">
        <f t="shared" si="18"/>
        <v>#DIV/0!</v>
      </c>
    </row>
    <row r="85" spans="1:14" ht="12.75">
      <c r="A85" s="410">
        <v>69</v>
      </c>
      <c r="B85" s="54" t="s">
        <v>162</v>
      </c>
      <c r="C85" s="56">
        <v>320</v>
      </c>
      <c r="D85" s="6">
        <v>315</v>
      </c>
      <c r="E85" s="990">
        <f t="shared" si="21"/>
        <v>98.4375</v>
      </c>
      <c r="F85" s="700">
        <v>320</v>
      </c>
      <c r="G85" s="6">
        <v>320</v>
      </c>
      <c r="H85" s="996">
        <f t="shared" si="19"/>
        <v>100</v>
      </c>
      <c r="I85" s="211"/>
      <c r="J85" s="23"/>
      <c r="K85" s="240" t="e">
        <f t="shared" si="20"/>
        <v>#DIV/0!</v>
      </c>
      <c r="L85" s="23"/>
      <c r="M85" s="23"/>
      <c r="N85" s="238" t="e">
        <f t="shared" si="18"/>
        <v>#DIV/0!</v>
      </c>
    </row>
    <row r="86" spans="1:14" ht="12.75">
      <c r="A86" s="410">
        <v>70</v>
      </c>
      <c r="B86" s="54" t="s">
        <v>253</v>
      </c>
      <c r="C86" s="56">
        <v>297</v>
      </c>
      <c r="D86" s="6">
        <v>285</v>
      </c>
      <c r="E86" s="990">
        <f t="shared" si="21"/>
        <v>95.95959595959596</v>
      </c>
      <c r="F86" s="700">
        <v>275</v>
      </c>
      <c r="G86" s="6">
        <v>263</v>
      </c>
      <c r="H86" s="996">
        <f t="shared" si="19"/>
        <v>95.63636363636364</v>
      </c>
      <c r="I86" s="211"/>
      <c r="J86" s="23"/>
      <c r="K86" s="240" t="e">
        <f t="shared" si="20"/>
        <v>#DIV/0!</v>
      </c>
      <c r="L86" s="23"/>
      <c r="M86" s="23"/>
      <c r="N86" s="238" t="e">
        <f t="shared" si="18"/>
        <v>#DIV/0!</v>
      </c>
    </row>
    <row r="87" spans="1:14" ht="12.75">
      <c r="A87" s="410">
        <v>71</v>
      </c>
      <c r="B87" s="54" t="s">
        <v>163</v>
      </c>
      <c r="C87" s="56">
        <v>583</v>
      </c>
      <c r="D87" s="6">
        <v>556</v>
      </c>
      <c r="E87" s="990">
        <f t="shared" si="21"/>
        <v>95.36878216123499</v>
      </c>
      <c r="F87" s="700">
        <v>583</v>
      </c>
      <c r="G87" s="6">
        <v>552</v>
      </c>
      <c r="H87" s="996">
        <f t="shared" si="19"/>
        <v>94.68267581475128</v>
      </c>
      <c r="I87" s="211"/>
      <c r="J87" s="23"/>
      <c r="K87" s="240" t="e">
        <f t="shared" si="20"/>
        <v>#DIV/0!</v>
      </c>
      <c r="L87" s="23"/>
      <c r="M87" s="23"/>
      <c r="N87" s="238" t="e">
        <f t="shared" si="18"/>
        <v>#DIV/0!</v>
      </c>
    </row>
    <row r="88" spans="1:14" ht="12.75">
      <c r="A88" s="1542" t="s">
        <v>255</v>
      </c>
      <c r="B88" s="1543"/>
      <c r="C88" s="396">
        <f>SUM(C78:C87)</f>
        <v>2189</v>
      </c>
      <c r="D88" s="260">
        <f>SUM(D78:D87)</f>
        <v>2035</v>
      </c>
      <c r="E88" s="1017">
        <f t="shared" si="21"/>
        <v>92.96482412060301</v>
      </c>
      <c r="F88" s="384">
        <f>SUM(F78:F87)</f>
        <v>2206</v>
      </c>
      <c r="G88" s="260">
        <f>SUM(G78:G87)</f>
        <v>2023</v>
      </c>
      <c r="H88" s="1017">
        <f aca="true" t="shared" si="22" ref="H88:H98">+G88/F88*100</f>
        <v>91.70444242973707</v>
      </c>
      <c r="I88" s="384">
        <f>SUM(I78:I87)</f>
        <v>0</v>
      </c>
      <c r="J88" s="260">
        <f>SUM(J78:J87)</f>
        <v>0</v>
      </c>
      <c r="K88" s="261" t="e">
        <f>+J88/I88*100</f>
        <v>#DIV/0!</v>
      </c>
      <c r="L88" s="260">
        <f>SUM(L78:L87)</f>
        <v>0</v>
      </c>
      <c r="M88" s="260">
        <f>SUM(M78:M87)</f>
        <v>0</v>
      </c>
      <c r="N88" s="259" t="e">
        <f>+M88/L88*100</f>
        <v>#DIV/0!</v>
      </c>
    </row>
    <row r="89" spans="1:14" ht="12.75">
      <c r="A89" s="410">
        <v>72</v>
      </c>
      <c r="B89" s="54" t="s">
        <v>164</v>
      </c>
      <c r="C89" s="398">
        <v>940</v>
      </c>
      <c r="D89" s="328">
        <v>887</v>
      </c>
      <c r="E89" s="990">
        <f t="shared" si="21"/>
        <v>94.36170212765957</v>
      </c>
      <c r="F89" s="211">
        <v>950</v>
      </c>
      <c r="G89" s="23">
        <v>795</v>
      </c>
      <c r="H89" s="996">
        <f t="shared" si="22"/>
        <v>83.6842105263158</v>
      </c>
      <c r="I89" s="211"/>
      <c r="J89" s="23"/>
      <c r="K89" s="240" t="e">
        <f>+J89/I89*100</f>
        <v>#DIV/0!</v>
      </c>
      <c r="L89" s="23"/>
      <c r="M89" s="23"/>
      <c r="N89" s="238" t="e">
        <f>+M89/L89*100</f>
        <v>#DIV/0!</v>
      </c>
    </row>
    <row r="90" spans="1:14" ht="12" customHeight="1">
      <c r="A90" s="410">
        <v>73</v>
      </c>
      <c r="B90" s="84" t="s">
        <v>256</v>
      </c>
      <c r="C90" s="398">
        <v>350</v>
      </c>
      <c r="D90" s="328">
        <v>330</v>
      </c>
      <c r="E90" s="990">
        <f t="shared" si="21"/>
        <v>94.28571428571428</v>
      </c>
      <c r="F90" s="211">
        <v>365</v>
      </c>
      <c r="G90" s="23">
        <v>365</v>
      </c>
      <c r="H90" s="996">
        <f t="shared" si="22"/>
        <v>100</v>
      </c>
      <c r="I90" s="211"/>
      <c r="J90" s="23"/>
      <c r="K90" s="240" t="e">
        <f>+J90/I90*100</f>
        <v>#DIV/0!</v>
      </c>
      <c r="L90" s="23"/>
      <c r="M90" s="23"/>
      <c r="N90" s="238" t="e">
        <f>+M90/L90*100</f>
        <v>#DIV/0!</v>
      </c>
    </row>
    <row r="91" spans="1:14" ht="12.75">
      <c r="A91" s="410">
        <v>74</v>
      </c>
      <c r="B91" s="84" t="s">
        <v>257</v>
      </c>
      <c r="C91" s="398">
        <v>256</v>
      </c>
      <c r="D91" s="328">
        <v>222</v>
      </c>
      <c r="E91" s="990">
        <f t="shared" si="21"/>
        <v>86.71875</v>
      </c>
      <c r="F91" s="211">
        <v>256</v>
      </c>
      <c r="G91" s="23">
        <v>217</v>
      </c>
      <c r="H91" s="996">
        <f t="shared" si="22"/>
        <v>84.765625</v>
      </c>
      <c r="I91" s="211"/>
      <c r="J91" s="23"/>
      <c r="K91" s="240" t="e">
        <f>+J91/I91*100</f>
        <v>#DIV/0!</v>
      </c>
      <c r="L91" s="23"/>
      <c r="M91" s="23"/>
      <c r="N91" s="238" t="e">
        <f>+M91/L91*100</f>
        <v>#DIV/0!</v>
      </c>
    </row>
    <row r="92" spans="1:14" ht="12.75">
      <c r="A92" s="410">
        <v>75</v>
      </c>
      <c r="B92" s="54" t="s">
        <v>165</v>
      </c>
      <c r="C92" s="398">
        <v>122</v>
      </c>
      <c r="D92" s="328">
        <v>120</v>
      </c>
      <c r="E92" s="990">
        <f t="shared" si="21"/>
        <v>98.36065573770492</v>
      </c>
      <c r="F92" s="211">
        <v>130</v>
      </c>
      <c r="G92" s="23">
        <v>129</v>
      </c>
      <c r="H92" s="996">
        <f t="shared" si="22"/>
        <v>99.23076923076923</v>
      </c>
      <c r="I92" s="211"/>
      <c r="J92" s="23"/>
      <c r="K92" s="240" t="e">
        <f>+J92/I92*100</f>
        <v>#DIV/0!</v>
      </c>
      <c r="L92" s="23"/>
      <c r="M92" s="23"/>
      <c r="N92" s="238" t="e">
        <f>+M92/L92*100</f>
        <v>#DIV/0!</v>
      </c>
    </row>
    <row r="93" spans="1:14" ht="12.75">
      <c r="A93" s="1542" t="s">
        <v>258</v>
      </c>
      <c r="B93" s="1543"/>
      <c r="C93" s="391">
        <f>SUM(C89:C92)</f>
        <v>1668</v>
      </c>
      <c r="D93" s="258">
        <f>SUM(D89:D92)</f>
        <v>1559</v>
      </c>
      <c r="E93" s="1016">
        <f t="shared" si="21"/>
        <v>93.4652278177458</v>
      </c>
      <c r="F93" s="382">
        <f>SUM(F89:F92)</f>
        <v>1701</v>
      </c>
      <c r="G93" s="258">
        <f>SUM(G89:G92)</f>
        <v>1506</v>
      </c>
      <c r="H93" s="1016">
        <f t="shared" si="22"/>
        <v>88.53615520282186</v>
      </c>
      <c r="I93" s="382">
        <f>SUM(I89:I92)</f>
        <v>0</v>
      </c>
      <c r="J93" s="258">
        <f>SUM(J89:J92)</f>
        <v>0</v>
      </c>
      <c r="K93" s="259" t="e">
        <f aca="true" t="shared" si="23" ref="K93:K114">+J93/I93*100</f>
        <v>#DIV/0!</v>
      </c>
      <c r="L93" s="258">
        <f>SUM(L89:L92)</f>
        <v>0</v>
      </c>
      <c r="M93" s="258">
        <f>SUM(M89:M92)</f>
        <v>0</v>
      </c>
      <c r="N93" s="259" t="e">
        <f aca="true" t="shared" si="24" ref="N93:N105">+M93/L93*100</f>
        <v>#DIV/0!</v>
      </c>
    </row>
    <row r="94" spans="1:14" ht="12.75">
      <c r="A94" s="410">
        <v>76</v>
      </c>
      <c r="B94" s="187" t="s">
        <v>182</v>
      </c>
      <c r="C94" s="349">
        <v>950</v>
      </c>
      <c r="D94" s="327">
        <v>866</v>
      </c>
      <c r="E94" s="990">
        <f t="shared" si="21"/>
        <v>91.15789473684211</v>
      </c>
      <c r="F94" s="838">
        <v>950</v>
      </c>
      <c r="G94" s="327">
        <v>771</v>
      </c>
      <c r="H94" s="996">
        <f t="shared" si="22"/>
        <v>81.15789473684211</v>
      </c>
      <c r="I94" s="406"/>
      <c r="J94" s="150"/>
      <c r="K94" s="240" t="e">
        <f t="shared" si="23"/>
        <v>#DIV/0!</v>
      </c>
      <c r="L94" s="150"/>
      <c r="M94" s="150"/>
      <c r="N94" s="238" t="e">
        <f t="shared" si="24"/>
        <v>#DIV/0!</v>
      </c>
    </row>
    <row r="95" spans="1:14" ht="12.75">
      <c r="A95" s="410">
        <v>77</v>
      </c>
      <c r="B95" s="187" t="s">
        <v>259</v>
      </c>
      <c r="C95" s="349">
        <v>175</v>
      </c>
      <c r="D95" s="327">
        <v>154</v>
      </c>
      <c r="E95" s="990">
        <f t="shared" si="21"/>
        <v>88</v>
      </c>
      <c r="F95" s="838">
        <v>175</v>
      </c>
      <c r="G95" s="319">
        <v>175</v>
      </c>
      <c r="H95" s="996">
        <f t="shared" si="22"/>
        <v>100</v>
      </c>
      <c r="I95" s="407"/>
      <c r="J95" s="150"/>
      <c r="K95" s="240" t="e">
        <f t="shared" si="23"/>
        <v>#DIV/0!</v>
      </c>
      <c r="L95" s="150"/>
      <c r="M95" s="150"/>
      <c r="N95" s="238" t="e">
        <f t="shared" si="24"/>
        <v>#DIV/0!</v>
      </c>
    </row>
    <row r="96" spans="1:14" ht="12.75">
      <c r="A96" s="410">
        <v>78</v>
      </c>
      <c r="B96" s="187" t="s">
        <v>261</v>
      </c>
      <c r="C96" s="349">
        <v>203</v>
      </c>
      <c r="D96" s="327">
        <v>195</v>
      </c>
      <c r="E96" s="990">
        <f t="shared" si="21"/>
        <v>96.05911330049261</v>
      </c>
      <c r="F96" s="838">
        <v>216</v>
      </c>
      <c r="G96" s="327">
        <v>202</v>
      </c>
      <c r="H96" s="996">
        <f t="shared" si="22"/>
        <v>93.51851851851852</v>
      </c>
      <c r="I96" s="406"/>
      <c r="J96" s="150"/>
      <c r="K96" s="240" t="e">
        <f t="shared" si="23"/>
        <v>#DIV/0!</v>
      </c>
      <c r="L96" s="150"/>
      <c r="M96" s="150"/>
      <c r="N96" s="238" t="e">
        <f t="shared" si="24"/>
        <v>#DIV/0!</v>
      </c>
    </row>
    <row r="97" spans="1:14" ht="12.75">
      <c r="A97" s="410">
        <v>79</v>
      </c>
      <c r="B97" s="187" t="s">
        <v>260</v>
      </c>
      <c r="C97" s="56">
        <v>1593</v>
      </c>
      <c r="D97" s="6">
        <v>1134</v>
      </c>
      <c r="E97" s="990">
        <f t="shared" si="21"/>
        <v>71.1864406779661</v>
      </c>
      <c r="F97" s="700">
        <v>1654</v>
      </c>
      <c r="G97" s="6">
        <v>658</v>
      </c>
      <c r="H97" s="996">
        <f t="shared" si="22"/>
        <v>39.78234582829504</v>
      </c>
      <c r="I97" s="211"/>
      <c r="J97" s="23"/>
      <c r="K97" s="240" t="e">
        <f t="shared" si="23"/>
        <v>#DIV/0!</v>
      </c>
      <c r="L97" s="23"/>
      <c r="M97" s="23"/>
      <c r="N97" s="238" t="e">
        <f t="shared" si="24"/>
        <v>#DIV/0!</v>
      </c>
    </row>
    <row r="98" spans="1:14" ht="12.75">
      <c r="A98" s="410">
        <v>80</v>
      </c>
      <c r="B98" s="188" t="s">
        <v>262</v>
      </c>
      <c r="C98" s="56">
        <v>450</v>
      </c>
      <c r="D98" s="6">
        <v>390</v>
      </c>
      <c r="E98" s="990">
        <f t="shared" si="21"/>
        <v>86.66666666666667</v>
      </c>
      <c r="F98" s="700">
        <v>460</v>
      </c>
      <c r="G98" s="6">
        <v>420</v>
      </c>
      <c r="H98" s="996">
        <f t="shared" si="22"/>
        <v>91.30434782608695</v>
      </c>
      <c r="I98" s="211"/>
      <c r="J98" s="23"/>
      <c r="K98" s="240" t="e">
        <f t="shared" si="23"/>
        <v>#DIV/0!</v>
      </c>
      <c r="L98" s="23"/>
      <c r="M98" s="23"/>
      <c r="N98" s="238" t="e">
        <f t="shared" si="24"/>
        <v>#DIV/0!</v>
      </c>
    </row>
    <row r="99" spans="1:14" ht="12.75">
      <c r="A99" s="1542" t="s">
        <v>263</v>
      </c>
      <c r="B99" s="1543"/>
      <c r="C99" s="391">
        <f>SUM(C94:C98)</f>
        <v>3371</v>
      </c>
      <c r="D99" s="258">
        <f>SUM(D94:D98)</f>
        <v>2739</v>
      </c>
      <c r="E99" s="1016">
        <f>+D99/C99*100</f>
        <v>81.25185404924355</v>
      </c>
      <c r="F99" s="382">
        <f>SUM(F94:F98)</f>
        <v>3455</v>
      </c>
      <c r="G99" s="258">
        <f>SUM(G94:G98)</f>
        <v>2226</v>
      </c>
      <c r="H99" s="1016">
        <f>+G99/F99*100</f>
        <v>64.42836468885673</v>
      </c>
      <c r="I99" s="387">
        <f>SUM(I94:I98)</f>
        <v>0</v>
      </c>
      <c r="J99" s="264">
        <f>SUM(J94:J98)</f>
        <v>0</v>
      </c>
      <c r="K99" s="265" t="e">
        <f t="shared" si="23"/>
        <v>#DIV/0!</v>
      </c>
      <c r="L99" s="264">
        <f>SUM(L94:L98)</f>
        <v>0</v>
      </c>
      <c r="M99" s="264">
        <f>SUM(M94:M98)</f>
        <v>0</v>
      </c>
      <c r="N99" s="259" t="e">
        <f t="shared" si="24"/>
        <v>#DIV/0!</v>
      </c>
    </row>
    <row r="100" spans="1:14" ht="12.75">
      <c r="A100" s="410">
        <v>81</v>
      </c>
      <c r="B100" s="736" t="s">
        <v>201</v>
      </c>
      <c r="C100" s="56">
        <v>174</v>
      </c>
      <c r="D100" s="6">
        <v>172</v>
      </c>
      <c r="E100" s="990">
        <f t="shared" si="21"/>
        <v>98.85057471264368</v>
      </c>
      <c r="F100" s="700">
        <v>160</v>
      </c>
      <c r="G100" s="6">
        <v>147</v>
      </c>
      <c r="H100" s="996">
        <f aca="true" t="shared" si="25" ref="H100:H105">+G100/F100*100</f>
        <v>91.875</v>
      </c>
      <c r="I100" s="211"/>
      <c r="J100" s="23"/>
      <c r="K100" s="240" t="e">
        <f t="shared" si="23"/>
        <v>#DIV/0!</v>
      </c>
      <c r="L100" s="23"/>
      <c r="M100" s="23"/>
      <c r="N100" s="238" t="e">
        <f t="shared" si="24"/>
        <v>#DIV/0!</v>
      </c>
    </row>
    <row r="101" spans="1:14" ht="12.75">
      <c r="A101" s="410">
        <v>82</v>
      </c>
      <c r="B101" s="736" t="s">
        <v>264</v>
      </c>
      <c r="C101" s="56">
        <v>96</v>
      </c>
      <c r="D101" s="6">
        <v>96</v>
      </c>
      <c r="E101" s="990">
        <f t="shared" si="21"/>
        <v>100</v>
      </c>
      <c r="F101" s="700">
        <v>104</v>
      </c>
      <c r="G101" s="6">
        <v>104</v>
      </c>
      <c r="H101" s="996">
        <f t="shared" si="25"/>
        <v>100</v>
      </c>
      <c r="I101" s="211"/>
      <c r="J101" s="23"/>
      <c r="K101" s="240" t="e">
        <f t="shared" si="23"/>
        <v>#DIV/0!</v>
      </c>
      <c r="L101" s="23"/>
      <c r="M101" s="23"/>
      <c r="N101" s="238" t="e">
        <f t="shared" si="24"/>
        <v>#DIV/0!</v>
      </c>
    </row>
    <row r="102" spans="1:14" ht="12.75">
      <c r="A102" s="410">
        <v>83</v>
      </c>
      <c r="B102" s="736" t="s">
        <v>265</v>
      </c>
      <c r="C102" s="56">
        <v>966</v>
      </c>
      <c r="D102" s="6">
        <v>836</v>
      </c>
      <c r="E102" s="990">
        <f t="shared" si="21"/>
        <v>86.5424430641822</v>
      </c>
      <c r="F102" s="700">
        <v>953</v>
      </c>
      <c r="G102" s="6">
        <v>750</v>
      </c>
      <c r="H102" s="996">
        <f t="shared" si="25"/>
        <v>78.69884575026232</v>
      </c>
      <c r="I102" s="211"/>
      <c r="J102" s="23"/>
      <c r="K102" s="240" t="e">
        <f t="shared" si="23"/>
        <v>#DIV/0!</v>
      </c>
      <c r="L102" s="23"/>
      <c r="M102" s="23"/>
      <c r="N102" s="238" t="e">
        <f t="shared" si="24"/>
        <v>#DIV/0!</v>
      </c>
    </row>
    <row r="103" spans="1:14" ht="12.75">
      <c r="A103" s="410">
        <v>84</v>
      </c>
      <c r="B103" s="736" t="s">
        <v>266</v>
      </c>
      <c r="C103" s="56">
        <v>254</v>
      </c>
      <c r="D103" s="6">
        <v>252</v>
      </c>
      <c r="E103" s="990">
        <f t="shared" si="21"/>
        <v>99.21259842519686</v>
      </c>
      <c r="F103" s="700">
        <v>213</v>
      </c>
      <c r="G103" s="6">
        <v>210</v>
      </c>
      <c r="H103" s="996">
        <f t="shared" si="25"/>
        <v>98.59154929577466</v>
      </c>
      <c r="I103" s="211"/>
      <c r="J103" s="23"/>
      <c r="K103" s="240" t="e">
        <f t="shared" si="23"/>
        <v>#DIV/0!</v>
      </c>
      <c r="L103" s="23"/>
      <c r="M103" s="23"/>
      <c r="N103" s="238" t="e">
        <f t="shared" si="24"/>
        <v>#DIV/0!</v>
      </c>
    </row>
    <row r="104" spans="1:14" ht="12.75">
      <c r="A104" s="410">
        <v>85</v>
      </c>
      <c r="B104" s="736" t="s">
        <v>267</v>
      </c>
      <c r="C104" s="56">
        <v>42</v>
      </c>
      <c r="D104" s="6">
        <v>32</v>
      </c>
      <c r="E104" s="990">
        <f t="shared" si="21"/>
        <v>76.19047619047619</v>
      </c>
      <c r="F104" s="700">
        <v>56</v>
      </c>
      <c r="G104" s="6">
        <v>39</v>
      </c>
      <c r="H104" s="996">
        <f t="shared" si="25"/>
        <v>69.64285714285714</v>
      </c>
      <c r="I104" s="211"/>
      <c r="J104" s="23"/>
      <c r="K104" s="240" t="e">
        <f t="shared" si="23"/>
        <v>#DIV/0!</v>
      </c>
      <c r="L104" s="23"/>
      <c r="M104" s="23"/>
      <c r="N104" s="238" t="e">
        <f t="shared" si="24"/>
        <v>#DIV/0!</v>
      </c>
    </row>
    <row r="105" spans="1:14" ht="12.75">
      <c r="A105" s="410">
        <v>86</v>
      </c>
      <c r="B105" s="736" t="s">
        <v>268</v>
      </c>
      <c r="C105" s="56">
        <v>115</v>
      </c>
      <c r="D105" s="6">
        <v>79</v>
      </c>
      <c r="E105" s="990">
        <f t="shared" si="21"/>
        <v>68.69565217391305</v>
      </c>
      <c r="F105" s="700">
        <v>120</v>
      </c>
      <c r="G105" s="6">
        <v>85</v>
      </c>
      <c r="H105" s="996">
        <f t="shared" si="25"/>
        <v>70.83333333333334</v>
      </c>
      <c r="I105" s="211"/>
      <c r="J105" s="23"/>
      <c r="K105" s="240" t="e">
        <f t="shared" si="23"/>
        <v>#DIV/0!</v>
      </c>
      <c r="L105" s="23"/>
      <c r="M105" s="23"/>
      <c r="N105" s="238" t="e">
        <f t="shared" si="24"/>
        <v>#DIV/0!</v>
      </c>
    </row>
    <row r="106" spans="1:14" ht="12.75">
      <c r="A106" s="1542" t="s">
        <v>269</v>
      </c>
      <c r="B106" s="1543"/>
      <c r="C106" s="391">
        <f>SUM(C100:C105)</f>
        <v>1647</v>
      </c>
      <c r="D106" s="258">
        <f>SUM(D100:D105)</f>
        <v>1467</v>
      </c>
      <c r="E106" s="1016">
        <f>+D106/C106*100</f>
        <v>89.07103825136612</v>
      </c>
      <c r="F106" s="382">
        <f>SUM(F100:F105)</f>
        <v>1606</v>
      </c>
      <c r="G106" s="258">
        <f>SUM(G100:G105)</f>
        <v>1335</v>
      </c>
      <c r="H106" s="1016">
        <f>+G106/F106*100</f>
        <v>83.12577833125778</v>
      </c>
      <c r="I106" s="387">
        <f>SUM(I100:I105)</f>
        <v>0</v>
      </c>
      <c r="J106" s="264">
        <f>SUM(J100:J105)</f>
        <v>0</v>
      </c>
      <c r="K106" s="265" t="e">
        <f>+J106/I106*100</f>
        <v>#DIV/0!</v>
      </c>
      <c r="L106" s="264">
        <f>SUM(L100:L105)</f>
        <v>0</v>
      </c>
      <c r="M106" s="264">
        <f>SUM(M100:M105)</f>
        <v>0</v>
      </c>
      <c r="N106" s="259" t="e">
        <f aca="true" t="shared" si="26" ref="N106:N125">+M106/L106*100</f>
        <v>#DIV/0!</v>
      </c>
    </row>
    <row r="107" spans="1:14" ht="12.75">
      <c r="A107" s="410">
        <v>87</v>
      </c>
      <c r="B107" s="54" t="s">
        <v>270</v>
      </c>
      <c r="C107" s="250">
        <v>360</v>
      </c>
      <c r="D107" s="23">
        <v>337</v>
      </c>
      <c r="E107" s="996">
        <f t="shared" si="21"/>
        <v>93.61111111111111</v>
      </c>
      <c r="F107" s="211">
        <v>375</v>
      </c>
      <c r="G107" s="23">
        <v>324</v>
      </c>
      <c r="H107" s="996">
        <f aca="true" t="shared" si="27" ref="H107:H114">+G107/F107*100</f>
        <v>86.4</v>
      </c>
      <c r="I107" s="211"/>
      <c r="J107" s="23"/>
      <c r="K107" s="240" t="e">
        <f t="shared" si="23"/>
        <v>#DIV/0!</v>
      </c>
      <c r="L107" s="23"/>
      <c r="M107" s="23"/>
      <c r="N107" s="238" t="e">
        <f t="shared" si="26"/>
        <v>#DIV/0!</v>
      </c>
    </row>
    <row r="108" spans="1:14" ht="12.75">
      <c r="A108" s="410">
        <v>88</v>
      </c>
      <c r="B108" s="54" t="s">
        <v>184</v>
      </c>
      <c r="C108" s="250">
        <v>20</v>
      </c>
      <c r="D108" s="23">
        <v>17</v>
      </c>
      <c r="E108" s="996">
        <f t="shared" si="21"/>
        <v>85</v>
      </c>
      <c r="F108" s="211">
        <v>20</v>
      </c>
      <c r="G108" s="23">
        <v>17</v>
      </c>
      <c r="H108" s="996">
        <f t="shared" si="27"/>
        <v>85</v>
      </c>
      <c r="I108" s="211"/>
      <c r="J108" s="23"/>
      <c r="K108" s="240" t="e">
        <f t="shared" si="23"/>
        <v>#DIV/0!</v>
      </c>
      <c r="L108" s="23"/>
      <c r="M108" s="23"/>
      <c r="N108" s="238" t="e">
        <f t="shared" si="26"/>
        <v>#DIV/0!</v>
      </c>
    </row>
    <row r="109" spans="1:14" ht="12.75">
      <c r="A109" s="410">
        <v>89</v>
      </c>
      <c r="B109" s="54" t="s">
        <v>271</v>
      </c>
      <c r="C109" s="250">
        <v>110</v>
      </c>
      <c r="D109" s="23">
        <v>100</v>
      </c>
      <c r="E109" s="996">
        <f t="shared" si="21"/>
        <v>90.9090909090909</v>
      </c>
      <c r="F109" s="211">
        <v>110</v>
      </c>
      <c r="G109" s="23">
        <v>107</v>
      </c>
      <c r="H109" s="996">
        <f t="shared" si="27"/>
        <v>97.27272727272728</v>
      </c>
      <c r="I109" s="211"/>
      <c r="J109" s="23"/>
      <c r="K109" s="240" t="e">
        <f t="shared" si="23"/>
        <v>#DIV/0!</v>
      </c>
      <c r="L109" s="23"/>
      <c r="M109" s="23"/>
      <c r="N109" s="238" t="e">
        <f t="shared" si="26"/>
        <v>#DIV/0!</v>
      </c>
    </row>
    <row r="110" spans="1:14" ht="12.75">
      <c r="A110" s="410">
        <v>90</v>
      </c>
      <c r="B110" s="54" t="s">
        <v>272</v>
      </c>
      <c r="C110" s="250">
        <v>88</v>
      </c>
      <c r="D110" s="23">
        <v>77</v>
      </c>
      <c r="E110" s="996">
        <f t="shared" si="21"/>
        <v>87.5</v>
      </c>
      <c r="F110" s="211">
        <v>88</v>
      </c>
      <c r="G110" s="23">
        <v>69</v>
      </c>
      <c r="H110" s="996">
        <f t="shared" si="27"/>
        <v>78.4090909090909</v>
      </c>
      <c r="I110" s="211"/>
      <c r="J110" s="23"/>
      <c r="K110" s="240" t="e">
        <f t="shared" si="23"/>
        <v>#DIV/0!</v>
      </c>
      <c r="L110" s="23"/>
      <c r="M110" s="23"/>
      <c r="N110" s="238" t="e">
        <f t="shared" si="26"/>
        <v>#DIV/0!</v>
      </c>
    </row>
    <row r="111" spans="1:14" ht="12.75">
      <c r="A111" s="410">
        <v>91</v>
      </c>
      <c r="B111" s="54" t="s">
        <v>166</v>
      </c>
      <c r="C111" s="250">
        <v>2470</v>
      </c>
      <c r="D111" s="23">
        <v>2407</v>
      </c>
      <c r="E111" s="996">
        <f t="shared" si="21"/>
        <v>97.4493927125506</v>
      </c>
      <c r="F111" s="211">
        <v>2490</v>
      </c>
      <c r="G111" s="23">
        <v>2244</v>
      </c>
      <c r="H111" s="996">
        <f t="shared" si="27"/>
        <v>90.12048192771084</v>
      </c>
      <c r="I111" s="211"/>
      <c r="J111" s="23"/>
      <c r="K111" s="240" t="e">
        <f t="shared" si="23"/>
        <v>#DIV/0!</v>
      </c>
      <c r="L111" s="23"/>
      <c r="M111" s="23"/>
      <c r="N111" s="238" t="e">
        <f t="shared" si="26"/>
        <v>#DIV/0!</v>
      </c>
    </row>
    <row r="112" spans="1:14" ht="12.75">
      <c r="A112" s="410">
        <v>92</v>
      </c>
      <c r="B112" s="54" t="s">
        <v>273</v>
      </c>
      <c r="C112" s="250">
        <v>40</v>
      </c>
      <c r="D112" s="23">
        <v>37</v>
      </c>
      <c r="E112" s="996">
        <f t="shared" si="21"/>
        <v>92.5</v>
      </c>
      <c r="F112" s="211">
        <v>40</v>
      </c>
      <c r="G112" s="23">
        <v>30</v>
      </c>
      <c r="H112" s="996">
        <f t="shared" si="27"/>
        <v>75</v>
      </c>
      <c r="I112" s="211"/>
      <c r="J112" s="23"/>
      <c r="K112" s="240" t="e">
        <f t="shared" si="23"/>
        <v>#DIV/0!</v>
      </c>
      <c r="L112" s="23"/>
      <c r="M112" s="23"/>
      <c r="N112" s="238" t="e">
        <f t="shared" si="26"/>
        <v>#DIV/0!</v>
      </c>
    </row>
    <row r="113" spans="1:14" ht="15" customHeight="1">
      <c r="A113" s="410">
        <v>93</v>
      </c>
      <c r="B113" s="54" t="s">
        <v>274</v>
      </c>
      <c r="C113" s="250">
        <v>70</v>
      </c>
      <c r="D113" s="23">
        <v>61</v>
      </c>
      <c r="E113" s="996">
        <f t="shared" si="21"/>
        <v>87.14285714285714</v>
      </c>
      <c r="F113" s="211">
        <v>65</v>
      </c>
      <c r="G113" s="23">
        <v>41</v>
      </c>
      <c r="H113" s="996">
        <f t="shared" si="27"/>
        <v>63.07692307692307</v>
      </c>
      <c r="I113" s="211"/>
      <c r="J113" s="23"/>
      <c r="K113" s="240" t="e">
        <f t="shared" si="23"/>
        <v>#DIV/0!</v>
      </c>
      <c r="L113" s="23"/>
      <c r="M113" s="23"/>
      <c r="N113" s="238" t="e">
        <f t="shared" si="26"/>
        <v>#DIV/0!</v>
      </c>
    </row>
    <row r="114" spans="1:14" ht="13.5" customHeight="1">
      <c r="A114" s="410">
        <v>94</v>
      </c>
      <c r="B114" s="54" t="s">
        <v>275</v>
      </c>
      <c r="C114" s="250">
        <v>85</v>
      </c>
      <c r="D114" s="23">
        <v>83</v>
      </c>
      <c r="E114" s="996">
        <f t="shared" si="21"/>
        <v>97.6470588235294</v>
      </c>
      <c r="F114" s="211">
        <v>95</v>
      </c>
      <c r="G114" s="23">
        <v>91</v>
      </c>
      <c r="H114" s="996">
        <f t="shared" si="27"/>
        <v>95.78947368421052</v>
      </c>
      <c r="I114" s="211"/>
      <c r="J114" s="23"/>
      <c r="K114" s="240" t="e">
        <f t="shared" si="23"/>
        <v>#DIV/0!</v>
      </c>
      <c r="L114" s="23"/>
      <c r="M114" s="23"/>
      <c r="N114" s="238" t="e">
        <f t="shared" si="26"/>
        <v>#DIV/0!</v>
      </c>
    </row>
    <row r="115" spans="1:14" ht="12.75">
      <c r="A115" s="1542" t="s">
        <v>276</v>
      </c>
      <c r="B115" s="1543"/>
      <c r="C115" s="391">
        <f>SUM(C107:C114)</f>
        <v>3243</v>
      </c>
      <c r="D115" s="258">
        <f>SUM(D107:D114)</f>
        <v>3119</v>
      </c>
      <c r="E115" s="1016">
        <f>+D115/C115*100</f>
        <v>96.1763798951588</v>
      </c>
      <c r="F115" s="382">
        <f>SUM(F107:F114)</f>
        <v>3283</v>
      </c>
      <c r="G115" s="258">
        <f>SUM(G107:G114)</f>
        <v>2923</v>
      </c>
      <c r="H115" s="1016">
        <f aca="true" t="shared" si="28" ref="H115:H131">+G115/F115*100</f>
        <v>89.03441973804446</v>
      </c>
      <c r="I115" s="408">
        <f>SUM(I107:I114)</f>
        <v>0</v>
      </c>
      <c r="J115" s="266">
        <f>SUM(J107:J114)</f>
        <v>0</v>
      </c>
      <c r="K115" s="267" t="e">
        <f aca="true" t="shared" si="29" ref="K115:K124">+J115/I115*100</f>
        <v>#DIV/0!</v>
      </c>
      <c r="L115" s="266">
        <f>SUM(L107:L114)</f>
        <v>0</v>
      </c>
      <c r="M115" s="266">
        <f>SUM(M107:M114)</f>
        <v>0</v>
      </c>
      <c r="N115" s="259" t="e">
        <f t="shared" si="26"/>
        <v>#DIV/0!</v>
      </c>
    </row>
    <row r="116" spans="1:14" ht="12.75">
      <c r="A116" s="410">
        <v>95</v>
      </c>
      <c r="B116" s="54" t="s">
        <v>185</v>
      </c>
      <c r="C116" s="250">
        <v>71</v>
      </c>
      <c r="D116" s="23">
        <v>70</v>
      </c>
      <c r="E116" s="996">
        <f t="shared" si="21"/>
        <v>98.59154929577466</v>
      </c>
      <c r="F116" s="211">
        <v>71</v>
      </c>
      <c r="G116" s="23">
        <v>50</v>
      </c>
      <c r="H116" s="996">
        <f t="shared" si="28"/>
        <v>70.4225352112676</v>
      </c>
      <c r="I116" s="211"/>
      <c r="J116" s="23"/>
      <c r="K116" s="240" t="e">
        <f t="shared" si="29"/>
        <v>#DIV/0!</v>
      </c>
      <c r="L116" s="23"/>
      <c r="M116" s="23"/>
      <c r="N116" s="238" t="e">
        <f t="shared" si="26"/>
        <v>#DIV/0!</v>
      </c>
    </row>
    <row r="117" spans="1:14" ht="12.75">
      <c r="A117" s="410">
        <v>96</v>
      </c>
      <c r="B117" s="54" t="s">
        <v>277</v>
      </c>
      <c r="C117" s="250">
        <v>110</v>
      </c>
      <c r="D117" s="23">
        <v>102</v>
      </c>
      <c r="E117" s="996">
        <f t="shared" si="21"/>
        <v>92.72727272727272</v>
      </c>
      <c r="F117" s="211">
        <v>115</v>
      </c>
      <c r="G117" s="23">
        <v>93</v>
      </c>
      <c r="H117" s="996">
        <f t="shared" si="28"/>
        <v>80.8695652173913</v>
      </c>
      <c r="I117" s="211"/>
      <c r="J117" s="23"/>
      <c r="K117" s="240" t="e">
        <f t="shared" si="29"/>
        <v>#DIV/0!</v>
      </c>
      <c r="L117" s="23"/>
      <c r="M117" s="23"/>
      <c r="N117" s="238" t="e">
        <f t="shared" si="26"/>
        <v>#DIV/0!</v>
      </c>
    </row>
    <row r="118" spans="1:14" ht="12.75">
      <c r="A118" s="410">
        <v>97</v>
      </c>
      <c r="B118" s="54" t="s">
        <v>278</v>
      </c>
      <c r="C118" s="250">
        <v>160</v>
      </c>
      <c r="D118" s="23">
        <v>141</v>
      </c>
      <c r="E118" s="996">
        <f t="shared" si="21"/>
        <v>88.125</v>
      </c>
      <c r="F118" s="211">
        <v>170</v>
      </c>
      <c r="G118" s="23">
        <v>154</v>
      </c>
      <c r="H118" s="996">
        <f t="shared" si="28"/>
        <v>90.58823529411765</v>
      </c>
      <c r="I118" s="211"/>
      <c r="J118" s="23"/>
      <c r="K118" s="240" t="e">
        <f t="shared" si="29"/>
        <v>#DIV/0!</v>
      </c>
      <c r="L118" s="23"/>
      <c r="M118" s="23"/>
      <c r="N118" s="238" t="e">
        <f t="shared" si="26"/>
        <v>#DIV/0!</v>
      </c>
    </row>
    <row r="119" spans="1:14" ht="12.75">
      <c r="A119" s="410">
        <v>98</v>
      </c>
      <c r="B119" s="54" t="s">
        <v>167</v>
      </c>
      <c r="C119" s="250">
        <v>380</v>
      </c>
      <c r="D119" s="23">
        <v>347</v>
      </c>
      <c r="E119" s="996">
        <f t="shared" si="21"/>
        <v>91.3157894736842</v>
      </c>
      <c r="F119" s="211">
        <v>380</v>
      </c>
      <c r="G119" s="23">
        <v>242</v>
      </c>
      <c r="H119" s="996">
        <f t="shared" si="28"/>
        <v>63.68421052631579</v>
      </c>
      <c r="I119" s="211"/>
      <c r="J119" s="23"/>
      <c r="K119" s="240" t="e">
        <f t="shared" si="29"/>
        <v>#DIV/0!</v>
      </c>
      <c r="L119" s="23"/>
      <c r="M119" s="23"/>
      <c r="N119" s="238" t="e">
        <f t="shared" si="26"/>
        <v>#DIV/0!</v>
      </c>
    </row>
    <row r="120" spans="1:14" ht="12.75">
      <c r="A120" s="1542" t="s">
        <v>279</v>
      </c>
      <c r="B120" s="1543"/>
      <c r="C120" s="391">
        <f>SUM(C116:C119)</f>
        <v>721</v>
      </c>
      <c r="D120" s="258">
        <f>SUM(D116:D119)</f>
        <v>660</v>
      </c>
      <c r="E120" s="1016">
        <f aca="true" t="shared" si="30" ref="E120:E139">+D120/C120*100</f>
        <v>91.53952843273233</v>
      </c>
      <c r="F120" s="382">
        <f>SUM(F116:F119)</f>
        <v>736</v>
      </c>
      <c r="G120" s="258">
        <f>SUM(G116:G119)</f>
        <v>539</v>
      </c>
      <c r="H120" s="1016">
        <f t="shared" si="28"/>
        <v>73.2336956521739</v>
      </c>
      <c r="I120" s="382">
        <f>SUM(I116:I119)</f>
        <v>0</v>
      </c>
      <c r="J120" s="258">
        <f>SUM(J116:J119)</f>
        <v>0</v>
      </c>
      <c r="K120" s="259" t="e">
        <f t="shared" si="29"/>
        <v>#DIV/0!</v>
      </c>
      <c r="L120" s="258">
        <f>SUM(L116:L119)</f>
        <v>0</v>
      </c>
      <c r="M120" s="258">
        <f>SUM(M116:M119)</f>
        <v>0</v>
      </c>
      <c r="N120" s="238" t="e">
        <f t="shared" si="26"/>
        <v>#DIV/0!</v>
      </c>
    </row>
    <row r="121" spans="1:14" ht="12.75">
      <c r="A121" s="410">
        <v>99</v>
      </c>
      <c r="B121" s="84" t="s">
        <v>168</v>
      </c>
      <c r="C121" s="250">
        <v>413</v>
      </c>
      <c r="D121" s="23">
        <v>413</v>
      </c>
      <c r="E121" s="996">
        <f t="shared" si="21"/>
        <v>100</v>
      </c>
      <c r="F121" s="211">
        <v>389</v>
      </c>
      <c r="G121" s="23">
        <v>321</v>
      </c>
      <c r="H121" s="996">
        <f t="shared" si="28"/>
        <v>82.51928020565553</v>
      </c>
      <c r="I121" s="211"/>
      <c r="J121" s="23"/>
      <c r="K121" s="240" t="e">
        <f t="shared" si="29"/>
        <v>#DIV/0!</v>
      </c>
      <c r="L121" s="23"/>
      <c r="M121" s="23"/>
      <c r="N121" s="238" t="e">
        <f t="shared" si="26"/>
        <v>#DIV/0!</v>
      </c>
    </row>
    <row r="122" spans="1:14" ht="14.25" customHeight="1">
      <c r="A122" s="410">
        <v>100</v>
      </c>
      <c r="B122" s="84" t="s">
        <v>200</v>
      </c>
      <c r="C122" s="250">
        <v>35</v>
      </c>
      <c r="D122" s="23">
        <v>35</v>
      </c>
      <c r="E122" s="996">
        <f t="shared" si="21"/>
        <v>100</v>
      </c>
      <c r="F122" s="211">
        <v>64</v>
      </c>
      <c r="G122" s="23">
        <v>64</v>
      </c>
      <c r="H122" s="996">
        <f t="shared" si="28"/>
        <v>100</v>
      </c>
      <c r="I122" s="211"/>
      <c r="J122" s="23"/>
      <c r="K122" s="240" t="e">
        <f t="shared" si="29"/>
        <v>#DIV/0!</v>
      </c>
      <c r="L122" s="23"/>
      <c r="M122" s="23"/>
      <c r="N122" s="238" t="e">
        <f t="shared" si="26"/>
        <v>#DIV/0!</v>
      </c>
    </row>
    <row r="123" spans="1:14" ht="14.25" customHeight="1">
      <c r="A123" s="410">
        <v>101</v>
      </c>
      <c r="B123" s="84" t="s">
        <v>280</v>
      </c>
      <c r="C123" s="250">
        <v>40</v>
      </c>
      <c r="D123" s="23">
        <v>34</v>
      </c>
      <c r="E123" s="996">
        <f t="shared" si="21"/>
        <v>85</v>
      </c>
      <c r="F123" s="211">
        <v>57</v>
      </c>
      <c r="G123" s="23">
        <v>43</v>
      </c>
      <c r="H123" s="996">
        <f t="shared" si="28"/>
        <v>75.43859649122807</v>
      </c>
      <c r="I123" s="211"/>
      <c r="J123" s="23"/>
      <c r="K123" s="240" t="e">
        <f t="shared" si="29"/>
        <v>#DIV/0!</v>
      </c>
      <c r="L123" s="23"/>
      <c r="M123" s="23"/>
      <c r="N123" s="238" t="e">
        <f t="shared" si="26"/>
        <v>#DIV/0!</v>
      </c>
    </row>
    <row r="124" spans="1:14" ht="12.75">
      <c r="A124" s="410">
        <v>102</v>
      </c>
      <c r="B124" s="84" t="s">
        <v>281</v>
      </c>
      <c r="C124" s="250">
        <v>78</v>
      </c>
      <c r="D124" s="23">
        <v>78</v>
      </c>
      <c r="E124" s="996">
        <f t="shared" si="21"/>
        <v>100</v>
      </c>
      <c r="F124" s="211">
        <v>80</v>
      </c>
      <c r="G124" s="23">
        <v>80</v>
      </c>
      <c r="H124" s="996">
        <f t="shared" si="28"/>
        <v>100</v>
      </c>
      <c r="I124" s="211"/>
      <c r="J124" s="23"/>
      <c r="K124" s="240" t="e">
        <f t="shared" si="29"/>
        <v>#DIV/0!</v>
      </c>
      <c r="L124" s="23"/>
      <c r="M124" s="23"/>
      <c r="N124" s="238" t="e">
        <f t="shared" si="26"/>
        <v>#DIV/0!</v>
      </c>
    </row>
    <row r="125" spans="1:14" ht="12.75">
      <c r="A125" s="1542" t="s">
        <v>282</v>
      </c>
      <c r="B125" s="1543"/>
      <c r="C125" s="396">
        <f>SUM(C121:C124)</f>
        <v>566</v>
      </c>
      <c r="D125" s="260">
        <f>SUM(D121:D124)</f>
        <v>560</v>
      </c>
      <c r="E125" s="1017">
        <f t="shared" si="30"/>
        <v>98.93992932862191</v>
      </c>
      <c r="F125" s="384">
        <f>SUM(F121:F124)</f>
        <v>590</v>
      </c>
      <c r="G125" s="260">
        <f>SUM(G121:G124)</f>
        <v>508</v>
      </c>
      <c r="H125" s="1017">
        <f>+G125/F125*100</f>
        <v>86.10169491525423</v>
      </c>
      <c r="I125" s="384">
        <f>SUM(I121:I124)</f>
        <v>0</v>
      </c>
      <c r="J125" s="260">
        <f>SUM(J121:J124)</f>
        <v>0</v>
      </c>
      <c r="K125" s="261" t="e">
        <f aca="true" t="shared" si="31" ref="K125:K139">+J125/I125*100</f>
        <v>#DIV/0!</v>
      </c>
      <c r="L125" s="260">
        <f>SUM(L121:L124)</f>
        <v>0</v>
      </c>
      <c r="M125" s="260">
        <f>SUM(M121:M124)</f>
        <v>0</v>
      </c>
      <c r="N125" s="265" t="e">
        <f t="shared" si="26"/>
        <v>#DIV/0!</v>
      </c>
    </row>
    <row r="126" spans="1:14" ht="12.75">
      <c r="A126" s="410">
        <v>103</v>
      </c>
      <c r="B126" s="54" t="s">
        <v>283</v>
      </c>
      <c r="C126" s="56">
        <v>90</v>
      </c>
      <c r="D126" s="6">
        <v>90</v>
      </c>
      <c r="E126" s="996">
        <f t="shared" si="30"/>
        <v>100</v>
      </c>
      <c r="F126" s="700">
        <v>90</v>
      </c>
      <c r="G126" s="6">
        <v>80</v>
      </c>
      <c r="H126" s="996">
        <f t="shared" si="28"/>
        <v>88.88888888888889</v>
      </c>
      <c r="I126" s="211"/>
      <c r="J126" s="23"/>
      <c r="K126" s="240" t="e">
        <f t="shared" si="31"/>
        <v>#DIV/0!</v>
      </c>
      <c r="L126" s="23"/>
      <c r="M126" s="23"/>
      <c r="N126" s="238" t="e">
        <f aca="true" t="shared" si="32" ref="N126:N131">+M126/L126*100</f>
        <v>#DIV/0!</v>
      </c>
    </row>
    <row r="127" spans="1:14" ht="12.75" customHeight="1">
      <c r="A127" s="410">
        <v>104</v>
      </c>
      <c r="B127" s="54" t="s">
        <v>284</v>
      </c>
      <c r="C127" s="56">
        <v>200</v>
      </c>
      <c r="D127" s="6">
        <v>200</v>
      </c>
      <c r="E127" s="996">
        <f t="shared" si="30"/>
        <v>100</v>
      </c>
      <c r="F127" s="700">
        <v>200</v>
      </c>
      <c r="G127" s="6">
        <v>192</v>
      </c>
      <c r="H127" s="996">
        <f t="shared" si="28"/>
        <v>96</v>
      </c>
      <c r="I127" s="211"/>
      <c r="J127" s="23"/>
      <c r="K127" s="240" t="e">
        <f t="shared" si="31"/>
        <v>#DIV/0!</v>
      </c>
      <c r="L127" s="23"/>
      <c r="M127" s="23"/>
      <c r="N127" s="238" t="e">
        <f t="shared" si="32"/>
        <v>#DIV/0!</v>
      </c>
    </row>
    <row r="128" spans="1:14" ht="12.75">
      <c r="A128" s="410">
        <v>105</v>
      </c>
      <c r="B128" s="54" t="s">
        <v>285</v>
      </c>
      <c r="C128" s="56">
        <v>150</v>
      </c>
      <c r="D128" s="6">
        <v>143</v>
      </c>
      <c r="E128" s="996">
        <f t="shared" si="30"/>
        <v>95.33333333333334</v>
      </c>
      <c r="F128" s="700">
        <v>147</v>
      </c>
      <c r="G128" s="6">
        <v>131</v>
      </c>
      <c r="H128" s="996">
        <f t="shared" si="28"/>
        <v>89.1156462585034</v>
      </c>
      <c r="I128" s="211"/>
      <c r="J128" s="23"/>
      <c r="K128" s="240" t="e">
        <f t="shared" si="31"/>
        <v>#DIV/0!</v>
      </c>
      <c r="L128" s="23"/>
      <c r="M128" s="23"/>
      <c r="N128" s="238" t="e">
        <f t="shared" si="32"/>
        <v>#DIV/0!</v>
      </c>
    </row>
    <row r="129" spans="1:14" ht="12.75">
      <c r="A129" s="410">
        <v>106</v>
      </c>
      <c r="B129" s="54" t="s">
        <v>169</v>
      </c>
      <c r="C129" s="56">
        <v>1126</v>
      </c>
      <c r="D129" s="6">
        <v>1078</v>
      </c>
      <c r="E129" s="996">
        <f t="shared" si="30"/>
        <v>95.73712255772647</v>
      </c>
      <c r="F129" s="700">
        <v>1159</v>
      </c>
      <c r="G129" s="6">
        <v>1092</v>
      </c>
      <c r="H129" s="996">
        <f>+G129/F129*100</f>
        <v>94.21915444348576</v>
      </c>
      <c r="I129" s="211"/>
      <c r="J129" s="23"/>
      <c r="K129" s="240" t="e">
        <f t="shared" si="31"/>
        <v>#DIV/0!</v>
      </c>
      <c r="L129" s="23"/>
      <c r="M129" s="23"/>
      <c r="N129" s="238" t="e">
        <f t="shared" si="32"/>
        <v>#DIV/0!</v>
      </c>
    </row>
    <row r="130" spans="1:14" ht="12.75">
      <c r="A130" s="410">
        <v>107</v>
      </c>
      <c r="B130" s="54" t="s">
        <v>170</v>
      </c>
      <c r="C130" s="56">
        <v>55</v>
      </c>
      <c r="D130" s="6">
        <v>50</v>
      </c>
      <c r="E130" s="996">
        <f t="shared" si="30"/>
        <v>90.9090909090909</v>
      </c>
      <c r="F130" s="838">
        <v>55</v>
      </c>
      <c r="G130" s="6">
        <v>36</v>
      </c>
      <c r="H130" s="996">
        <f t="shared" si="28"/>
        <v>65.45454545454545</v>
      </c>
      <c r="I130" s="211"/>
      <c r="J130" s="23"/>
      <c r="K130" s="240" t="e">
        <f t="shared" si="31"/>
        <v>#DIV/0!</v>
      </c>
      <c r="L130" s="23"/>
      <c r="M130" s="23"/>
      <c r="N130" s="238" t="e">
        <f t="shared" si="32"/>
        <v>#DIV/0!</v>
      </c>
    </row>
    <row r="131" spans="1:14" ht="12.75">
      <c r="A131" s="410">
        <v>108</v>
      </c>
      <c r="B131" s="54" t="s">
        <v>286</v>
      </c>
      <c r="C131" s="56">
        <v>3</v>
      </c>
      <c r="D131" s="6">
        <v>3</v>
      </c>
      <c r="E131" s="996">
        <f t="shared" si="30"/>
        <v>100</v>
      </c>
      <c r="F131" s="839">
        <v>3</v>
      </c>
      <c r="G131" s="53">
        <v>3</v>
      </c>
      <c r="H131" s="996">
        <f t="shared" si="28"/>
        <v>100</v>
      </c>
      <c r="I131" s="211"/>
      <c r="J131" s="23"/>
      <c r="K131" s="240" t="e">
        <f t="shared" si="31"/>
        <v>#DIV/0!</v>
      </c>
      <c r="L131" s="23"/>
      <c r="M131" s="23"/>
      <c r="N131" s="238" t="e">
        <f t="shared" si="32"/>
        <v>#DIV/0!</v>
      </c>
    </row>
    <row r="132" spans="1:14" ht="12.75">
      <c r="A132" s="1542" t="s">
        <v>287</v>
      </c>
      <c r="B132" s="1543"/>
      <c r="C132" s="391">
        <f>SUM(C126:C131)</f>
        <v>1624</v>
      </c>
      <c r="D132" s="258">
        <f>SUM(D126:D131)</f>
        <v>1564</v>
      </c>
      <c r="E132" s="1016">
        <f t="shared" si="30"/>
        <v>96.30541871921181</v>
      </c>
      <c r="F132" s="382">
        <f>SUM(F126:F131)</f>
        <v>1654</v>
      </c>
      <c r="G132" s="258">
        <f>SUM(G126:G131)</f>
        <v>1534</v>
      </c>
      <c r="H132" s="1016">
        <f>+G132/F132*100</f>
        <v>92.74486094316808</v>
      </c>
      <c r="I132" s="382">
        <f>SUM(I126:I131)</f>
        <v>0</v>
      </c>
      <c r="J132" s="258">
        <f>SUM(J126:J131)</f>
        <v>0</v>
      </c>
      <c r="K132" s="259" t="e">
        <f t="shared" si="31"/>
        <v>#DIV/0!</v>
      </c>
      <c r="L132" s="258">
        <f>SUM(L126:L131)</f>
        <v>0</v>
      </c>
      <c r="M132" s="258">
        <f>SUM(M126:M131)</f>
        <v>0</v>
      </c>
      <c r="N132" s="259" t="e">
        <f>+M132/L132*100</f>
        <v>#DIV/0!</v>
      </c>
    </row>
    <row r="133" spans="1:14" ht="12.75">
      <c r="A133" s="410">
        <v>109</v>
      </c>
      <c r="B133" s="54" t="s">
        <v>186</v>
      </c>
      <c r="C133" s="56">
        <v>36</v>
      </c>
      <c r="D133" s="6">
        <v>36</v>
      </c>
      <c r="E133" s="996">
        <f t="shared" si="30"/>
        <v>100</v>
      </c>
      <c r="F133" s="358">
        <v>32</v>
      </c>
      <c r="G133" s="76">
        <v>25</v>
      </c>
      <c r="H133" s="996">
        <f aca="true" t="shared" si="33" ref="H133:H139">+G133/F133*100</f>
        <v>78.125</v>
      </c>
      <c r="I133" s="211"/>
      <c r="J133" s="23"/>
      <c r="K133" s="240" t="e">
        <f t="shared" si="31"/>
        <v>#DIV/0!</v>
      </c>
      <c r="L133" s="23"/>
      <c r="M133" s="23"/>
      <c r="N133" s="238" t="e">
        <f aca="true" t="shared" si="34" ref="N133:N139">+M133/L133*100</f>
        <v>#DIV/0!</v>
      </c>
    </row>
    <row r="134" spans="1:14" ht="12.75">
      <c r="A134" s="410">
        <v>110</v>
      </c>
      <c r="B134" s="54" t="s">
        <v>288</v>
      </c>
      <c r="C134" s="56">
        <v>448</v>
      </c>
      <c r="D134" s="6">
        <v>395</v>
      </c>
      <c r="E134" s="996">
        <f t="shared" si="30"/>
        <v>88.16964285714286</v>
      </c>
      <c r="F134" s="211">
        <v>363</v>
      </c>
      <c r="G134" s="23">
        <v>300</v>
      </c>
      <c r="H134" s="996">
        <f t="shared" si="33"/>
        <v>82.64462809917356</v>
      </c>
      <c r="I134" s="211"/>
      <c r="J134" s="23"/>
      <c r="K134" s="240" t="e">
        <f t="shared" si="31"/>
        <v>#DIV/0!</v>
      </c>
      <c r="L134" s="23"/>
      <c r="M134" s="23"/>
      <c r="N134" s="238" t="e">
        <f t="shared" si="34"/>
        <v>#DIV/0!</v>
      </c>
    </row>
    <row r="135" spans="1:14" ht="12.75">
      <c r="A135" s="410">
        <v>111</v>
      </c>
      <c r="B135" s="54" t="s">
        <v>289</v>
      </c>
      <c r="C135" s="56">
        <v>150</v>
      </c>
      <c r="D135" s="6">
        <v>124</v>
      </c>
      <c r="E135" s="996">
        <f t="shared" si="30"/>
        <v>82.66666666666667</v>
      </c>
      <c r="F135" s="211">
        <v>150</v>
      </c>
      <c r="G135" s="23">
        <v>72</v>
      </c>
      <c r="H135" s="996">
        <f t="shared" si="33"/>
        <v>48</v>
      </c>
      <c r="I135" s="211"/>
      <c r="J135" s="23"/>
      <c r="K135" s="240" t="e">
        <f t="shared" si="31"/>
        <v>#DIV/0!</v>
      </c>
      <c r="L135" s="23"/>
      <c r="M135" s="23"/>
      <c r="N135" s="238" t="e">
        <f t="shared" si="34"/>
        <v>#DIV/0!</v>
      </c>
    </row>
    <row r="136" spans="1:14" ht="12.75">
      <c r="A136" s="410">
        <v>112</v>
      </c>
      <c r="B136" s="54" t="s">
        <v>290</v>
      </c>
      <c r="C136" s="56">
        <v>750</v>
      </c>
      <c r="D136" s="6">
        <v>644</v>
      </c>
      <c r="E136" s="996">
        <f t="shared" si="30"/>
        <v>85.86666666666667</v>
      </c>
      <c r="F136" s="211">
        <v>763</v>
      </c>
      <c r="G136" s="23">
        <v>672</v>
      </c>
      <c r="H136" s="996">
        <f t="shared" si="33"/>
        <v>88.07339449541286</v>
      </c>
      <c r="I136" s="211"/>
      <c r="J136" s="23"/>
      <c r="K136" s="240" t="e">
        <f t="shared" si="31"/>
        <v>#DIV/0!</v>
      </c>
      <c r="L136" s="23"/>
      <c r="M136" s="23"/>
      <c r="N136" s="238" t="e">
        <f t="shared" si="34"/>
        <v>#DIV/0!</v>
      </c>
    </row>
    <row r="137" spans="1:14" ht="12.75">
      <c r="A137" s="410">
        <v>113</v>
      </c>
      <c r="B137" s="54" t="s">
        <v>291</v>
      </c>
      <c r="C137" s="56">
        <v>380</v>
      </c>
      <c r="D137" s="6">
        <v>336</v>
      </c>
      <c r="E137" s="996">
        <f t="shared" si="30"/>
        <v>88.42105263157895</v>
      </c>
      <c r="F137" s="211">
        <v>380</v>
      </c>
      <c r="G137" s="23">
        <v>337</v>
      </c>
      <c r="H137" s="996">
        <f t="shared" si="33"/>
        <v>88.68421052631578</v>
      </c>
      <c r="I137" s="211"/>
      <c r="J137" s="23"/>
      <c r="K137" s="240" t="e">
        <f t="shared" si="31"/>
        <v>#DIV/0!</v>
      </c>
      <c r="L137" s="23"/>
      <c r="M137" s="23"/>
      <c r="N137" s="238" t="e">
        <f t="shared" si="34"/>
        <v>#DIV/0!</v>
      </c>
    </row>
    <row r="138" spans="1:14" ht="15" customHeight="1">
      <c r="A138" s="410">
        <v>114</v>
      </c>
      <c r="B138" s="54" t="s">
        <v>292</v>
      </c>
      <c r="C138" s="56">
        <v>116</v>
      </c>
      <c r="D138" s="6">
        <v>97</v>
      </c>
      <c r="E138" s="996">
        <f t="shared" si="30"/>
        <v>83.62068965517241</v>
      </c>
      <c r="F138" s="211">
        <v>143</v>
      </c>
      <c r="G138" s="23">
        <v>64</v>
      </c>
      <c r="H138" s="996">
        <f t="shared" si="33"/>
        <v>44.75524475524475</v>
      </c>
      <c r="I138" s="211"/>
      <c r="J138" s="23"/>
      <c r="K138" s="240" t="e">
        <f t="shared" si="31"/>
        <v>#DIV/0!</v>
      </c>
      <c r="L138" s="23"/>
      <c r="M138" s="23"/>
      <c r="N138" s="238" t="e">
        <f t="shared" si="34"/>
        <v>#DIV/0!</v>
      </c>
    </row>
    <row r="139" spans="1:14" ht="12.75">
      <c r="A139" s="410">
        <v>115</v>
      </c>
      <c r="B139" s="54" t="s">
        <v>293</v>
      </c>
      <c r="C139" s="56">
        <v>30</v>
      </c>
      <c r="D139" s="6">
        <v>30</v>
      </c>
      <c r="E139" s="996">
        <f t="shared" si="30"/>
        <v>100</v>
      </c>
      <c r="F139" s="211">
        <v>33</v>
      </c>
      <c r="G139" s="23">
        <v>31</v>
      </c>
      <c r="H139" s="996">
        <f t="shared" si="33"/>
        <v>93.93939393939394</v>
      </c>
      <c r="I139" s="211"/>
      <c r="J139" s="23"/>
      <c r="K139" s="240" t="e">
        <f t="shared" si="31"/>
        <v>#DIV/0!</v>
      </c>
      <c r="L139" s="23"/>
      <c r="M139" s="23"/>
      <c r="N139" s="238" t="e">
        <f t="shared" si="34"/>
        <v>#DIV/0!</v>
      </c>
    </row>
    <row r="140" spans="1:14" ht="13.5" thickBot="1">
      <c r="A140" s="1546" t="s">
        <v>294</v>
      </c>
      <c r="B140" s="1547"/>
      <c r="C140" s="809">
        <f>SUM(C133:C139)</f>
        <v>1910</v>
      </c>
      <c r="D140" s="810">
        <f>SUM(D133:D139)</f>
        <v>1662</v>
      </c>
      <c r="E140" s="1018">
        <f>+D140/C140*100</f>
        <v>87.01570680628272</v>
      </c>
      <c r="F140" s="840">
        <f>SUM(F133:F139)</f>
        <v>1864</v>
      </c>
      <c r="G140" s="810">
        <f>SUM(G133:G139)</f>
        <v>1501</v>
      </c>
      <c r="H140" s="1018">
        <f>+G140/F140*100</f>
        <v>80.52575107296137</v>
      </c>
      <c r="I140" s="388">
        <f>SUM(I133:I139)</f>
        <v>0</v>
      </c>
      <c r="J140" s="268">
        <f>SUM(J133:J139)</f>
        <v>0</v>
      </c>
      <c r="K140" s="269" t="e">
        <f>+J140/I140*100</f>
        <v>#DIV/0!</v>
      </c>
      <c r="L140" s="268">
        <f>SUM(L133:L139)</f>
        <v>0</v>
      </c>
      <c r="M140" s="268">
        <f>SUM(M133:M139)</f>
        <v>0</v>
      </c>
      <c r="N140" s="259" t="e">
        <f>+M140/L140*100</f>
        <v>#DIV/0!</v>
      </c>
    </row>
    <row r="141" spans="1:14" ht="13.5" thickBot="1">
      <c r="A141" s="1544" t="s">
        <v>295</v>
      </c>
      <c r="B141" s="1545"/>
      <c r="C141" s="806">
        <f>SUM(C140,C132,C125,C120,C115,C106,C99,C93,C88,C77,C73,C68,C61,C53,C44,C40,C33,C24)</f>
        <v>45433</v>
      </c>
      <c r="D141" s="807">
        <f>SUM(D140,D132,D125,D120,D115,D106,D99,D93,D88,D77,D73,D68,D61,D53,D44,D40,D33,D24)</f>
        <v>41173</v>
      </c>
      <c r="E141" s="1019">
        <f>+D141/C141*100</f>
        <v>90.62355556533797</v>
      </c>
      <c r="F141" s="806">
        <f>SUM(F140,F132,F125,F120,F115,F106,F99,F93,F88,F77,F73,F68,F61,F53,F44,F40,F33,F24)</f>
        <v>46618</v>
      </c>
      <c r="G141" s="807">
        <f>SUM(G140,G132,G125,G120,G115,G106,G99,G93,G88,G77,G73,G68,G61,G53,G44,G40,G33,G24)</f>
        <v>37976</v>
      </c>
      <c r="H141" s="1019">
        <f>+G141/F141*100</f>
        <v>81.46209618602256</v>
      </c>
      <c r="I141" s="389">
        <f>SUM(I140,I132,I125,I120,I115,I106,I99,I93,I88,I77,I73,I68,I61,I53,I44,I40,I33,I24)</f>
        <v>0</v>
      </c>
      <c r="J141" s="243">
        <f>SUM(J140,J132,J125,J120,J115,J106,J99,J93,J88,J77,J73,J68,J61,J53,J44,J40,J33,J24)</f>
        <v>0</v>
      </c>
      <c r="K141" s="244" t="e">
        <f>+J141/I141*100</f>
        <v>#DIV/0!</v>
      </c>
      <c r="L141" s="243">
        <f>SUM(L140,L132,L125,L120,L115,L106,L99,L93,L88,L77,L73,L68,L61,L53,L44,L40,L33,L24)</f>
        <v>0</v>
      </c>
      <c r="M141" s="243">
        <f>SUM(M140,M132,M125,M120,M115,M106,M99,M93,M88,M77,M73,M68,M61,M53,M44,M40,M33,M24)</f>
        <v>0</v>
      </c>
      <c r="N141" s="244" t="e">
        <f>+M141/L141*100</f>
        <v>#DIV/0!</v>
      </c>
    </row>
    <row r="142" spans="1:14" ht="12.75">
      <c r="A142" s="109"/>
      <c r="B142" s="109"/>
      <c r="C142" s="109"/>
      <c r="D142" s="109"/>
      <c r="E142" s="88"/>
      <c r="F142" s="109"/>
      <c r="G142" s="109"/>
      <c r="H142" s="110"/>
      <c r="I142" s="109"/>
      <c r="J142" s="109"/>
      <c r="K142" s="110"/>
      <c r="L142" s="109"/>
      <c r="M142" s="109"/>
      <c r="N142" s="110"/>
    </row>
    <row r="143" ht="12.75">
      <c r="E143" s="88"/>
    </row>
    <row r="144" spans="1:6" ht="12.75">
      <c r="A144" s="85"/>
      <c r="B144" s="86"/>
      <c r="C144" s="20"/>
      <c r="D144" s="164"/>
      <c r="E144" s="33"/>
      <c r="F144" s="20"/>
    </row>
    <row r="145" spans="1:6" ht="12.75">
      <c r="A145" s="85"/>
      <c r="B145" s="86"/>
      <c r="C145" s="40"/>
      <c r="D145" s="164"/>
      <c r="E145" s="33"/>
      <c r="F145" s="20"/>
    </row>
    <row r="146" spans="1:6" ht="12.75">
      <c r="A146" s="85"/>
      <c r="B146" s="86"/>
      <c r="C146" s="40"/>
      <c r="D146" s="164"/>
      <c r="F146" s="20"/>
    </row>
    <row r="147" spans="1:6" ht="12.75">
      <c r="A147" s="85"/>
      <c r="B147" s="86"/>
      <c r="C147" s="20"/>
      <c r="D147" s="164"/>
      <c r="F147" s="20"/>
    </row>
    <row r="148" spans="1:6" ht="12.75">
      <c r="A148" s="85"/>
      <c r="B148" s="86"/>
      <c r="C148" s="20"/>
      <c r="D148" s="164"/>
      <c r="F148" s="20"/>
    </row>
    <row r="149" spans="1:6" ht="12.75">
      <c r="A149" s="85"/>
      <c r="B149" s="86"/>
      <c r="C149" s="20"/>
      <c r="D149" s="164"/>
      <c r="F149" s="20"/>
    </row>
    <row r="150" spans="1:6" ht="12.75">
      <c r="A150" s="85"/>
      <c r="B150" s="86"/>
      <c r="C150" s="20"/>
      <c r="D150" s="164"/>
      <c r="F150" s="20"/>
    </row>
    <row r="151" spans="1:6" ht="12.75">
      <c r="A151" s="85"/>
      <c r="B151" s="86"/>
      <c r="C151" s="20"/>
      <c r="D151" s="164"/>
      <c r="F151" s="20"/>
    </row>
    <row r="152" spans="1:6" ht="12.75">
      <c r="A152" s="85"/>
      <c r="B152" s="86"/>
      <c r="C152" s="20"/>
      <c r="D152" s="164"/>
      <c r="F152" s="20"/>
    </row>
    <row r="153" spans="1:6" ht="12.75">
      <c r="A153" s="85"/>
      <c r="B153" s="86"/>
      <c r="C153" s="20"/>
      <c r="D153" s="164"/>
      <c r="F153" s="20"/>
    </row>
    <row r="154" spans="1:6" ht="12.75">
      <c r="A154" s="20"/>
      <c r="B154" s="20"/>
      <c r="C154" s="20"/>
      <c r="D154" s="20"/>
      <c r="F154" s="20"/>
    </row>
    <row r="155" spans="1:6" ht="12.75">
      <c r="A155" s="20"/>
      <c r="B155" s="20"/>
      <c r="C155" s="20"/>
      <c r="D155" s="20"/>
      <c r="F155" s="20"/>
    </row>
  </sheetData>
  <sheetProtection/>
  <mergeCells count="27">
    <mergeCell ref="A24:B24"/>
    <mergeCell ref="A33:B33"/>
    <mergeCell ref="A40:B40"/>
    <mergeCell ref="A44:B44"/>
    <mergeCell ref="A77:B77"/>
    <mergeCell ref="A53:B53"/>
    <mergeCell ref="A61:B61"/>
    <mergeCell ref="A68:B68"/>
    <mergeCell ref="A73:B73"/>
    <mergeCell ref="A1:N2"/>
    <mergeCell ref="A6:A7"/>
    <mergeCell ref="B6:B7"/>
    <mergeCell ref="C6:E6"/>
    <mergeCell ref="F6:H6"/>
    <mergeCell ref="I6:K6"/>
    <mergeCell ref="L6:N6"/>
    <mergeCell ref="A3:L5"/>
    <mergeCell ref="A88:B88"/>
    <mergeCell ref="A141:B141"/>
    <mergeCell ref="A106:B106"/>
    <mergeCell ref="A115:B115"/>
    <mergeCell ref="A120:B120"/>
    <mergeCell ref="A125:B125"/>
    <mergeCell ref="A132:B132"/>
    <mergeCell ref="A140:B140"/>
    <mergeCell ref="A93:B93"/>
    <mergeCell ref="A99:B99"/>
  </mergeCells>
  <printOptions horizontalCentered="1" verticalCentered="1"/>
  <pageMargins left="0.75" right="0.75" top="1" bottom="1" header="0.5" footer="0.5"/>
  <pageSetup horizontalDpi="600" verticalDpi="600" orientation="landscape" paperSize="9" r:id="rId1"/>
  <rowBreaks count="4" manualBreakCount="4">
    <brk id="33" max="255" man="1"/>
    <brk id="61" max="255" man="1"/>
    <brk id="88" max="255" man="1"/>
    <brk id="11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3">
      <selection activeCell="P30" sqref="P30"/>
    </sheetView>
  </sheetViews>
  <sheetFormatPr defaultColWidth="9.140625" defaultRowHeight="12.75"/>
  <cols>
    <col min="1" max="1" width="3.421875" style="13" customWidth="1"/>
    <col min="2" max="2" width="15.8515625" style="13" customWidth="1"/>
    <col min="3" max="3" width="7.8515625" style="13" customWidth="1"/>
    <col min="4" max="4" width="6.28125" style="13" customWidth="1"/>
    <col min="5" max="5" width="9.28125" style="14" customWidth="1"/>
    <col min="6" max="6" width="6.8515625" style="13" customWidth="1"/>
    <col min="7" max="7" width="7.00390625" style="13" customWidth="1"/>
    <col min="8" max="8" width="8.7109375" style="14" customWidth="1"/>
    <col min="9" max="9" width="0.13671875" style="13" hidden="1" customWidth="1"/>
    <col min="10" max="10" width="6.57421875" style="13" hidden="1" customWidth="1"/>
    <col min="11" max="11" width="5.421875" style="14" hidden="1" customWidth="1"/>
    <col min="12" max="12" width="6.8515625" style="13" hidden="1" customWidth="1"/>
    <col min="13" max="13" width="6.7109375" style="13" hidden="1" customWidth="1"/>
    <col min="14" max="14" width="5.7109375" style="14" hidden="1" customWidth="1"/>
    <col min="15" max="16384" width="9.140625" style="13" customWidth="1"/>
  </cols>
  <sheetData>
    <row r="1" spans="1:14" ht="12.75" hidden="1">
      <c r="A1" s="1526" t="s">
        <v>557</v>
      </c>
      <c r="B1" s="1526"/>
      <c r="C1" s="1526"/>
      <c r="D1" s="1526"/>
      <c r="E1" s="1526"/>
      <c r="F1" s="1526"/>
      <c r="G1" s="1526"/>
      <c r="H1" s="1526"/>
      <c r="I1" s="1526"/>
      <c r="J1" s="1526"/>
      <c r="K1" s="1526"/>
      <c r="L1" s="1526"/>
      <c r="M1" s="1526"/>
      <c r="N1" s="1526"/>
    </row>
    <row r="2" spans="1:14" ht="12.75" hidden="1">
      <c r="A2" s="1526"/>
      <c r="B2" s="1526"/>
      <c r="C2" s="1526"/>
      <c r="D2" s="1526"/>
      <c r="E2" s="1526"/>
      <c r="F2" s="1526"/>
      <c r="G2" s="1526"/>
      <c r="H2" s="1526"/>
      <c r="I2" s="1526"/>
      <c r="J2" s="1526"/>
      <c r="K2" s="1526"/>
      <c r="L2" s="1526"/>
      <c r="M2" s="1526"/>
      <c r="N2" s="1526"/>
    </row>
    <row r="3" spans="1:12" ht="25.5" customHeight="1">
      <c r="A3" s="1557" t="s">
        <v>749</v>
      </c>
      <c r="B3" s="1557"/>
      <c r="C3" s="1557"/>
      <c r="D3" s="1557"/>
      <c r="E3" s="1557"/>
      <c r="F3" s="1557"/>
      <c r="G3" s="1557"/>
      <c r="H3" s="1557"/>
      <c r="I3" s="1557"/>
      <c r="J3" s="1557"/>
      <c r="K3" s="1557"/>
      <c r="L3" s="1557"/>
    </row>
    <row r="4" spans="1:12" ht="9" customHeight="1">
      <c r="A4" s="1557"/>
      <c r="B4" s="1557"/>
      <c r="C4" s="1557"/>
      <c r="D4" s="1557"/>
      <c r="E4" s="1557"/>
      <c r="F4" s="1557"/>
      <c r="G4" s="1557"/>
      <c r="H4" s="1557"/>
      <c r="I4" s="1557"/>
      <c r="J4" s="1557"/>
      <c r="K4" s="1557"/>
      <c r="L4" s="1557"/>
    </row>
    <row r="5" spans="1:12" ht="15" customHeight="1" thickBot="1">
      <c r="A5" s="1557"/>
      <c r="B5" s="1557"/>
      <c r="C5" s="1557"/>
      <c r="D5" s="1557"/>
      <c r="E5" s="1557"/>
      <c r="F5" s="1557"/>
      <c r="G5" s="1557"/>
      <c r="H5" s="1557"/>
      <c r="I5" s="1557"/>
      <c r="J5" s="1557"/>
      <c r="K5" s="1557"/>
      <c r="L5" s="1557"/>
    </row>
    <row r="6" spans="1:14" ht="23.25" customHeight="1" thickBot="1">
      <c r="A6" s="1567" t="s">
        <v>38</v>
      </c>
      <c r="B6" s="1569" t="s">
        <v>136</v>
      </c>
      <c r="C6" s="1553" t="s">
        <v>689</v>
      </c>
      <c r="D6" s="1554"/>
      <c r="E6" s="1555"/>
      <c r="F6" s="1553" t="s">
        <v>690</v>
      </c>
      <c r="G6" s="1554"/>
      <c r="H6" s="1555"/>
      <c r="I6" s="1556" t="s">
        <v>585</v>
      </c>
      <c r="J6" s="1505"/>
      <c r="K6" s="1505"/>
      <c r="L6" s="1505" t="s">
        <v>586</v>
      </c>
      <c r="M6" s="1505"/>
      <c r="N6" s="1505"/>
    </row>
    <row r="7" spans="1:14" ht="26.25" customHeight="1" thickBot="1">
      <c r="A7" s="1568"/>
      <c r="B7" s="1570"/>
      <c r="C7" s="585" t="s">
        <v>42</v>
      </c>
      <c r="D7" s="586" t="s">
        <v>43</v>
      </c>
      <c r="E7" s="981" t="s">
        <v>687</v>
      </c>
      <c r="F7" s="585" t="s">
        <v>42</v>
      </c>
      <c r="G7" s="594" t="s">
        <v>142</v>
      </c>
      <c r="H7" s="981" t="s">
        <v>687</v>
      </c>
      <c r="I7" s="89" t="s">
        <v>42</v>
      </c>
      <c r="J7" s="6" t="s">
        <v>43</v>
      </c>
      <c r="K7" s="90" t="s">
        <v>5</v>
      </c>
      <c r="L7" s="54" t="s">
        <v>42</v>
      </c>
      <c r="M7" s="6" t="s">
        <v>43</v>
      </c>
      <c r="N7" s="58" t="s">
        <v>5</v>
      </c>
    </row>
    <row r="8" spans="1:14" ht="13.5" customHeight="1">
      <c r="A8" s="413">
        <v>1</v>
      </c>
      <c r="B8" s="431" t="s">
        <v>171</v>
      </c>
      <c r="C8" s="592">
        <v>1250</v>
      </c>
      <c r="D8" s="593">
        <v>1161</v>
      </c>
      <c r="E8" s="990">
        <f>+D8/C8*100</f>
        <v>92.88</v>
      </c>
      <c r="F8" s="378">
        <v>1300</v>
      </c>
      <c r="G8" s="151">
        <v>1185</v>
      </c>
      <c r="H8" s="995">
        <f>+G8/F8*100</f>
        <v>91.15384615384615</v>
      </c>
      <c r="I8" s="211"/>
      <c r="J8" s="23"/>
      <c r="K8" s="238" t="e">
        <f>+J8/I8*100</f>
        <v>#DIV/0!</v>
      </c>
      <c r="L8" s="23"/>
      <c r="M8" s="23"/>
      <c r="N8" s="238" t="e">
        <f>+M8/L8*100</f>
        <v>#DIV/0!</v>
      </c>
    </row>
    <row r="9" spans="1:14" ht="12.75">
      <c r="A9" s="410">
        <v>2</v>
      </c>
      <c r="B9" s="354" t="s">
        <v>296</v>
      </c>
      <c r="C9" s="419">
        <v>220</v>
      </c>
      <c r="D9" s="334">
        <v>209</v>
      </c>
      <c r="E9" s="990">
        <f>+D9/C9*100</f>
        <v>95</v>
      </c>
      <c r="F9" s="250">
        <v>221</v>
      </c>
      <c r="G9" s="23">
        <v>210</v>
      </c>
      <c r="H9" s="990">
        <f>+G9/F9*100</f>
        <v>95.02262443438913</v>
      </c>
      <c r="I9" s="211"/>
      <c r="J9" s="23"/>
      <c r="K9" s="238" t="e">
        <f>+J9/I9*100</f>
        <v>#DIV/0!</v>
      </c>
      <c r="L9" s="23"/>
      <c r="M9" s="23"/>
      <c r="N9" s="238" t="e">
        <f>+M9/L9*100</f>
        <v>#DIV/0!</v>
      </c>
    </row>
    <row r="10" spans="1:14" ht="12.75">
      <c r="A10" s="410">
        <v>3</v>
      </c>
      <c r="B10" s="354" t="s">
        <v>297</v>
      </c>
      <c r="C10" s="419">
        <v>100</v>
      </c>
      <c r="D10" s="334">
        <v>94</v>
      </c>
      <c r="E10" s="990">
        <f>+D10/C10*100</f>
        <v>94</v>
      </c>
      <c r="F10" s="250">
        <v>105</v>
      </c>
      <c r="G10" s="23">
        <v>98</v>
      </c>
      <c r="H10" s="990">
        <f>+G10/F10*100</f>
        <v>93.33333333333333</v>
      </c>
      <c r="I10" s="211"/>
      <c r="J10" s="23"/>
      <c r="K10" s="238" t="e">
        <f>+J10/I10*100</f>
        <v>#DIV/0!</v>
      </c>
      <c r="L10" s="23"/>
      <c r="M10" s="23"/>
      <c r="N10" s="238" t="e">
        <f>+M10/L10*100</f>
        <v>#DIV/0!</v>
      </c>
    </row>
    <row r="11" spans="1:14" ht="12.75" customHeight="1">
      <c r="A11" s="1562" t="s">
        <v>149</v>
      </c>
      <c r="B11" s="1563"/>
      <c r="C11" s="391">
        <f>SUM(C8:C10)</f>
        <v>1570</v>
      </c>
      <c r="D11" s="258">
        <f>SUM(D8:D10)</f>
        <v>1464</v>
      </c>
      <c r="E11" s="1016">
        <f>+D11/C11*100</f>
        <v>93.2484076433121</v>
      </c>
      <c r="F11" s="391">
        <f>SUM(F8:F10)</f>
        <v>1626</v>
      </c>
      <c r="G11" s="258">
        <f>SUM(G8:G10)</f>
        <v>1493</v>
      </c>
      <c r="H11" s="1016">
        <f aca="true" t="shared" si="0" ref="H11:H23">+G11/F11*100</f>
        <v>91.82041820418205</v>
      </c>
      <c r="I11" s="382">
        <f>SUM(I8:I10)</f>
        <v>0</v>
      </c>
      <c r="J11" s="258">
        <f>SUM(J8:J10)</f>
        <v>0</v>
      </c>
      <c r="K11" s="259" t="e">
        <f aca="true" t="shared" si="1" ref="K11:K23">+J11/I11*100</f>
        <v>#DIV/0!</v>
      </c>
      <c r="L11" s="258">
        <f>SUM(L8:L10)</f>
        <v>0</v>
      </c>
      <c r="M11" s="258">
        <f>SUM(M8:M10)</f>
        <v>0</v>
      </c>
      <c r="N11" s="259" t="e">
        <f aca="true" t="shared" si="2" ref="N11:N23">+M11/L11*100</f>
        <v>#DIV/0!</v>
      </c>
    </row>
    <row r="12" spans="1:14" ht="12.75" customHeight="1">
      <c r="A12" s="410">
        <v>4</v>
      </c>
      <c r="B12" s="411" t="s">
        <v>172</v>
      </c>
      <c r="C12" s="250">
        <v>950</v>
      </c>
      <c r="D12" s="23">
        <v>895</v>
      </c>
      <c r="E12" s="990">
        <f aca="true" t="shared" si="3" ref="E12:E23">+D12/C12*100</f>
        <v>94.21052631578948</v>
      </c>
      <c r="F12" s="250">
        <v>979</v>
      </c>
      <c r="G12" s="23">
        <v>917</v>
      </c>
      <c r="H12" s="990">
        <f t="shared" si="0"/>
        <v>93.66700715015321</v>
      </c>
      <c r="I12" s="211"/>
      <c r="J12" s="23"/>
      <c r="K12" s="238" t="e">
        <f t="shared" si="1"/>
        <v>#DIV/0!</v>
      </c>
      <c r="L12" s="23"/>
      <c r="M12" s="23"/>
      <c r="N12" s="238" t="e">
        <f t="shared" si="2"/>
        <v>#DIV/0!</v>
      </c>
    </row>
    <row r="13" spans="1:14" ht="12.75" customHeight="1">
      <c r="A13" s="410">
        <v>5</v>
      </c>
      <c r="B13" s="411" t="s">
        <v>173</v>
      </c>
      <c r="C13" s="250">
        <v>120</v>
      </c>
      <c r="D13" s="23">
        <v>119</v>
      </c>
      <c r="E13" s="990">
        <f t="shared" si="3"/>
        <v>99.16666666666667</v>
      </c>
      <c r="F13" s="250">
        <v>118</v>
      </c>
      <c r="G13" s="23">
        <v>118</v>
      </c>
      <c r="H13" s="990">
        <f t="shared" si="0"/>
        <v>100</v>
      </c>
      <c r="I13" s="211"/>
      <c r="J13" s="23"/>
      <c r="K13" s="238" t="e">
        <f t="shared" si="1"/>
        <v>#DIV/0!</v>
      </c>
      <c r="L13" s="23"/>
      <c r="M13" s="23"/>
      <c r="N13" s="238" t="e">
        <f t="shared" si="2"/>
        <v>#DIV/0!</v>
      </c>
    </row>
    <row r="14" spans="1:14" ht="12.75">
      <c r="A14" s="410">
        <v>6</v>
      </c>
      <c r="B14" s="411" t="s">
        <v>298</v>
      </c>
      <c r="C14" s="250">
        <v>80</v>
      </c>
      <c r="D14" s="23">
        <v>71</v>
      </c>
      <c r="E14" s="990">
        <f t="shared" si="3"/>
        <v>88.75</v>
      </c>
      <c r="F14" s="250">
        <v>90</v>
      </c>
      <c r="G14" s="23">
        <v>74</v>
      </c>
      <c r="H14" s="990">
        <f t="shared" si="0"/>
        <v>82.22222222222221</v>
      </c>
      <c r="I14" s="211"/>
      <c r="J14" s="23"/>
      <c r="K14" s="238" t="e">
        <f t="shared" si="1"/>
        <v>#DIV/0!</v>
      </c>
      <c r="L14" s="23"/>
      <c r="M14" s="23"/>
      <c r="N14" s="238" t="e">
        <f t="shared" si="2"/>
        <v>#DIV/0!</v>
      </c>
    </row>
    <row r="15" spans="1:14" ht="12.75">
      <c r="A15" s="410">
        <v>7</v>
      </c>
      <c r="B15" s="84" t="s">
        <v>728</v>
      </c>
      <c r="C15" s="250">
        <v>85</v>
      </c>
      <c r="D15" s="23">
        <v>81</v>
      </c>
      <c r="E15" s="990">
        <f t="shared" si="3"/>
        <v>95.29411764705881</v>
      </c>
      <c r="F15" s="250">
        <v>93</v>
      </c>
      <c r="G15" s="23">
        <v>89</v>
      </c>
      <c r="H15" s="990">
        <f t="shared" si="0"/>
        <v>95.6989247311828</v>
      </c>
      <c r="I15" s="211"/>
      <c r="J15" s="23"/>
      <c r="K15" s="238" t="e">
        <f t="shared" si="1"/>
        <v>#DIV/0!</v>
      </c>
      <c r="L15" s="23"/>
      <c r="M15" s="23"/>
      <c r="N15" s="238" t="e">
        <f t="shared" si="2"/>
        <v>#DIV/0!</v>
      </c>
    </row>
    <row r="16" spans="1:14" ht="12.75">
      <c r="A16" s="410">
        <v>8</v>
      </c>
      <c r="B16" s="411" t="s">
        <v>299</v>
      </c>
      <c r="C16" s="250">
        <v>225</v>
      </c>
      <c r="D16" s="23">
        <v>215</v>
      </c>
      <c r="E16" s="990">
        <f t="shared" si="3"/>
        <v>95.55555555555556</v>
      </c>
      <c r="F16" s="250">
        <v>225</v>
      </c>
      <c r="G16" s="23">
        <v>173</v>
      </c>
      <c r="H16" s="990">
        <f t="shared" si="0"/>
        <v>76.88888888888889</v>
      </c>
      <c r="I16" s="211"/>
      <c r="J16" s="23"/>
      <c r="K16" s="238" t="e">
        <f t="shared" si="1"/>
        <v>#DIV/0!</v>
      </c>
      <c r="L16" s="23"/>
      <c r="M16" s="23"/>
      <c r="N16" s="238" t="e">
        <f t="shared" si="2"/>
        <v>#DIV/0!</v>
      </c>
    </row>
    <row r="17" spans="1:14" ht="12.75" customHeight="1">
      <c r="A17" s="1564" t="s">
        <v>150</v>
      </c>
      <c r="B17" s="1565"/>
      <c r="C17" s="391">
        <f>SUM(C12:C16)</f>
        <v>1460</v>
      </c>
      <c r="D17" s="258">
        <f>SUM(D12:D16)</f>
        <v>1381</v>
      </c>
      <c r="E17" s="1016">
        <f>+D17/C17*100</f>
        <v>94.58904109589041</v>
      </c>
      <c r="F17" s="391">
        <f>SUM(F12:F16)</f>
        <v>1505</v>
      </c>
      <c r="G17" s="258">
        <f>SUM(G12:G16)</f>
        <v>1371</v>
      </c>
      <c r="H17" s="1016">
        <f t="shared" si="0"/>
        <v>91.09634551495016</v>
      </c>
      <c r="I17" s="382">
        <f>SUM(I12:I16)</f>
        <v>0</v>
      </c>
      <c r="J17" s="258">
        <f>SUM(J12:J16)</f>
        <v>0</v>
      </c>
      <c r="K17" s="259" t="e">
        <f t="shared" si="1"/>
        <v>#DIV/0!</v>
      </c>
      <c r="L17" s="258">
        <f>SUM(L12:L16)</f>
        <v>0</v>
      </c>
      <c r="M17" s="258">
        <f>SUM(M12:M16)</f>
        <v>0</v>
      </c>
      <c r="N17" s="259" t="e">
        <f t="shared" si="2"/>
        <v>#DIV/0!</v>
      </c>
    </row>
    <row r="18" spans="1:14" ht="15">
      <c r="A18" s="410">
        <v>9</v>
      </c>
      <c r="B18" s="411" t="s">
        <v>300</v>
      </c>
      <c r="C18" s="351">
        <v>453</v>
      </c>
      <c r="D18" s="23">
        <v>380</v>
      </c>
      <c r="E18" s="990">
        <f t="shared" si="3"/>
        <v>83.88520971302428</v>
      </c>
      <c r="F18" s="351">
        <v>426</v>
      </c>
      <c r="G18" s="23">
        <v>365</v>
      </c>
      <c r="H18" s="990">
        <f t="shared" si="0"/>
        <v>85.68075117370893</v>
      </c>
      <c r="I18" s="425"/>
      <c r="J18" s="271"/>
      <c r="K18" s="238" t="e">
        <f t="shared" si="1"/>
        <v>#DIV/0!</v>
      </c>
      <c r="L18" s="270"/>
      <c r="M18" s="271"/>
      <c r="N18" s="238" t="e">
        <f t="shared" si="2"/>
        <v>#DIV/0!</v>
      </c>
    </row>
    <row r="19" spans="1:14" ht="15">
      <c r="A19" s="410">
        <v>10</v>
      </c>
      <c r="B19" s="411" t="s">
        <v>303</v>
      </c>
      <c r="C19" s="420">
        <v>190</v>
      </c>
      <c r="D19" s="23">
        <v>189</v>
      </c>
      <c r="E19" s="990">
        <f t="shared" si="3"/>
        <v>99.47368421052632</v>
      </c>
      <c r="F19" s="420">
        <v>184</v>
      </c>
      <c r="G19" s="23">
        <v>183</v>
      </c>
      <c r="H19" s="990">
        <f t="shared" si="0"/>
        <v>99.45652173913044</v>
      </c>
      <c r="I19" s="426"/>
      <c r="J19" s="271"/>
      <c r="K19" s="238" t="e">
        <f t="shared" si="1"/>
        <v>#DIV/0!</v>
      </c>
      <c r="L19" s="272"/>
      <c r="M19" s="271"/>
      <c r="N19" s="238" t="e">
        <f t="shared" si="2"/>
        <v>#DIV/0!</v>
      </c>
    </row>
    <row r="20" spans="1:14" ht="15">
      <c r="A20" s="410">
        <v>11</v>
      </c>
      <c r="B20" s="411" t="s">
        <v>302</v>
      </c>
      <c r="C20" s="351">
        <v>160</v>
      </c>
      <c r="D20" s="23">
        <v>158</v>
      </c>
      <c r="E20" s="990">
        <f t="shared" si="3"/>
        <v>98.75</v>
      </c>
      <c r="F20" s="351">
        <v>180</v>
      </c>
      <c r="G20" s="23">
        <v>178</v>
      </c>
      <c r="H20" s="990">
        <f t="shared" si="0"/>
        <v>98.88888888888889</v>
      </c>
      <c r="I20" s="425"/>
      <c r="J20" s="271"/>
      <c r="K20" s="238" t="e">
        <f t="shared" si="1"/>
        <v>#DIV/0!</v>
      </c>
      <c r="L20" s="270"/>
      <c r="M20" s="271"/>
      <c r="N20" s="238" t="e">
        <f t="shared" si="2"/>
        <v>#DIV/0!</v>
      </c>
    </row>
    <row r="21" spans="1:14" ht="15">
      <c r="A21" s="410">
        <v>12</v>
      </c>
      <c r="B21" s="411" t="s">
        <v>304</v>
      </c>
      <c r="C21" s="351">
        <v>128</v>
      </c>
      <c r="D21" s="70">
        <v>120</v>
      </c>
      <c r="E21" s="990">
        <f t="shared" si="3"/>
        <v>93.75</v>
      </c>
      <c r="F21" s="351">
        <v>136</v>
      </c>
      <c r="G21" s="70">
        <v>131</v>
      </c>
      <c r="H21" s="990">
        <f t="shared" si="0"/>
        <v>96.32352941176471</v>
      </c>
      <c r="I21" s="425"/>
      <c r="J21" s="270"/>
      <c r="K21" s="238" t="e">
        <f t="shared" si="1"/>
        <v>#DIV/0!</v>
      </c>
      <c r="L21" s="270"/>
      <c r="M21" s="270"/>
      <c r="N21" s="238" t="e">
        <f t="shared" si="2"/>
        <v>#DIV/0!</v>
      </c>
    </row>
    <row r="22" spans="1:14" ht="12.75" customHeight="1">
      <c r="A22" s="410">
        <v>13</v>
      </c>
      <c r="B22" s="411" t="s">
        <v>301</v>
      </c>
      <c r="C22" s="420">
        <v>70</v>
      </c>
      <c r="D22" s="23">
        <v>63</v>
      </c>
      <c r="E22" s="990">
        <f t="shared" si="3"/>
        <v>90</v>
      </c>
      <c r="F22" s="420">
        <v>71</v>
      </c>
      <c r="G22" s="23">
        <v>61</v>
      </c>
      <c r="H22" s="990">
        <f t="shared" si="0"/>
        <v>85.91549295774648</v>
      </c>
      <c r="I22" s="426"/>
      <c r="J22" s="271"/>
      <c r="K22" s="238" t="e">
        <f t="shared" si="1"/>
        <v>#DIV/0!</v>
      </c>
      <c r="L22" s="272"/>
      <c r="M22" s="271"/>
      <c r="N22" s="238" t="e">
        <f t="shared" si="2"/>
        <v>#DIV/0!</v>
      </c>
    </row>
    <row r="23" spans="1:14" ht="15">
      <c r="A23" s="410">
        <v>14</v>
      </c>
      <c r="B23" s="411" t="s">
        <v>305</v>
      </c>
      <c r="C23" s="351">
        <v>69</v>
      </c>
      <c r="D23" s="23">
        <v>61</v>
      </c>
      <c r="E23" s="990">
        <f t="shared" si="3"/>
        <v>88.40579710144928</v>
      </c>
      <c r="F23" s="351">
        <v>74</v>
      </c>
      <c r="G23" s="23">
        <v>74</v>
      </c>
      <c r="H23" s="990">
        <f t="shared" si="0"/>
        <v>100</v>
      </c>
      <c r="I23" s="425"/>
      <c r="J23" s="271"/>
      <c r="K23" s="238" t="e">
        <f t="shared" si="1"/>
        <v>#DIV/0!</v>
      </c>
      <c r="L23" s="270"/>
      <c r="M23" s="271"/>
      <c r="N23" s="238" t="e">
        <f t="shared" si="2"/>
        <v>#DIV/0!</v>
      </c>
    </row>
    <row r="24" spans="1:14" ht="12.75" customHeight="1">
      <c r="A24" s="1562" t="s">
        <v>151</v>
      </c>
      <c r="B24" s="1566"/>
      <c r="C24" s="391">
        <f>SUM(C18:C23)</f>
        <v>1070</v>
      </c>
      <c r="D24" s="258">
        <f>SUM(D18:D23)</f>
        <v>971</v>
      </c>
      <c r="E24" s="1016">
        <f>+D24/C24*100</f>
        <v>90.74766355140187</v>
      </c>
      <c r="F24" s="391">
        <f>SUM(F18:F23)</f>
        <v>1071</v>
      </c>
      <c r="G24" s="258">
        <f>SUM(G18:G23)</f>
        <v>992</v>
      </c>
      <c r="H24" s="1016">
        <f>+G24/F24*100</f>
        <v>92.62371615312792</v>
      </c>
      <c r="I24" s="382">
        <f>SUM(I18:I23)</f>
        <v>0</v>
      </c>
      <c r="J24" s="258">
        <f>SUM(J18:J23)</f>
        <v>0</v>
      </c>
      <c r="K24" s="259" t="e">
        <f>+J24/I24*100</f>
        <v>#DIV/0!</v>
      </c>
      <c r="L24" s="258">
        <f>SUM(L18:L23)</f>
        <v>0</v>
      </c>
      <c r="M24" s="258">
        <f>SUM(M18:M23)</f>
        <v>0</v>
      </c>
      <c r="N24" s="259" t="e">
        <f>+M24/L24*100</f>
        <v>#DIV/0!</v>
      </c>
    </row>
    <row r="25" spans="1:14" ht="15">
      <c r="A25" s="410">
        <v>15</v>
      </c>
      <c r="B25" s="411" t="s">
        <v>306</v>
      </c>
      <c r="C25" s="421">
        <v>142</v>
      </c>
      <c r="D25" s="309">
        <v>142</v>
      </c>
      <c r="E25" s="990">
        <f aca="true" t="shared" si="4" ref="E25:E57">+D25/C25*100</f>
        <v>100</v>
      </c>
      <c r="F25" s="427">
        <v>151</v>
      </c>
      <c r="G25" s="310">
        <v>140</v>
      </c>
      <c r="H25" s="990">
        <f aca="true" t="shared" si="5" ref="H25:H32">+G25/F25*100</f>
        <v>92.71523178807946</v>
      </c>
      <c r="I25" s="211"/>
      <c r="J25" s="257"/>
      <c r="K25" s="238" t="e">
        <f aca="true" t="shared" si="6" ref="K25:K32">+J25/I25*100</f>
        <v>#DIV/0!</v>
      </c>
      <c r="L25" s="23"/>
      <c r="M25" s="23"/>
      <c r="N25" s="238" t="e">
        <f aca="true" t="shared" si="7" ref="N25:N49">+M25/L25*100</f>
        <v>#DIV/0!</v>
      </c>
    </row>
    <row r="26" spans="1:14" ht="12.75">
      <c r="A26" s="410">
        <v>16</v>
      </c>
      <c r="B26" s="411" t="s">
        <v>824</v>
      </c>
      <c r="C26" s="421">
        <v>104</v>
      </c>
      <c r="D26" s="309">
        <v>101</v>
      </c>
      <c r="E26" s="990">
        <f t="shared" si="4"/>
        <v>97.11538461538461</v>
      </c>
      <c r="F26" s="427">
        <v>117</v>
      </c>
      <c r="G26" s="310">
        <v>112</v>
      </c>
      <c r="H26" s="990">
        <f t="shared" si="5"/>
        <v>95.72649572649573</v>
      </c>
      <c r="I26" s="293"/>
      <c r="J26" s="23"/>
      <c r="K26" s="238" t="e">
        <f t="shared" si="6"/>
        <v>#DIV/0!</v>
      </c>
      <c r="L26" s="23"/>
      <c r="M26" s="23"/>
      <c r="N26" s="238" t="e">
        <f t="shared" si="7"/>
        <v>#DIV/0!</v>
      </c>
    </row>
    <row r="27" spans="1:14" ht="12.75">
      <c r="A27" s="410">
        <v>17</v>
      </c>
      <c r="B27" s="411" t="s">
        <v>308</v>
      </c>
      <c r="C27" s="421">
        <v>396</v>
      </c>
      <c r="D27" s="309">
        <v>376</v>
      </c>
      <c r="E27" s="990">
        <f t="shared" si="4"/>
        <v>94.94949494949495</v>
      </c>
      <c r="F27" s="427">
        <v>366</v>
      </c>
      <c r="G27" s="310">
        <v>362</v>
      </c>
      <c r="H27" s="990">
        <f t="shared" si="5"/>
        <v>98.90710382513662</v>
      </c>
      <c r="I27" s="211"/>
      <c r="J27" s="23"/>
      <c r="K27" s="238" t="e">
        <f t="shared" si="6"/>
        <v>#DIV/0!</v>
      </c>
      <c r="L27" s="23"/>
      <c r="M27" s="23"/>
      <c r="N27" s="238" t="e">
        <f t="shared" si="7"/>
        <v>#DIV/0!</v>
      </c>
    </row>
    <row r="28" spans="1:14" ht="12.75">
      <c r="A28" s="410">
        <v>18</v>
      </c>
      <c r="B28" s="411" t="s">
        <v>197</v>
      </c>
      <c r="C28" s="421">
        <v>186</v>
      </c>
      <c r="D28" s="309">
        <v>186</v>
      </c>
      <c r="E28" s="990">
        <f t="shared" si="4"/>
        <v>100</v>
      </c>
      <c r="F28" s="427">
        <v>183</v>
      </c>
      <c r="G28" s="310">
        <v>183</v>
      </c>
      <c r="H28" s="990">
        <f t="shared" si="5"/>
        <v>100</v>
      </c>
      <c r="I28" s="211"/>
      <c r="J28" s="23"/>
      <c r="K28" s="238" t="e">
        <f t="shared" si="6"/>
        <v>#DIV/0!</v>
      </c>
      <c r="L28" s="23"/>
      <c r="M28" s="23"/>
      <c r="N28" s="238" t="e">
        <f t="shared" si="7"/>
        <v>#DIV/0!</v>
      </c>
    </row>
    <row r="29" spans="1:14" ht="12.75">
      <c r="A29" s="410">
        <v>19</v>
      </c>
      <c r="B29" s="411" t="s">
        <v>309</v>
      </c>
      <c r="C29" s="421">
        <v>219</v>
      </c>
      <c r="D29" s="309">
        <v>209</v>
      </c>
      <c r="E29" s="990">
        <f t="shared" si="4"/>
        <v>95.4337899543379</v>
      </c>
      <c r="F29" s="427">
        <v>269</v>
      </c>
      <c r="G29" s="310">
        <v>217</v>
      </c>
      <c r="H29" s="990">
        <f t="shared" si="5"/>
        <v>80.66914498141264</v>
      </c>
      <c r="I29" s="211"/>
      <c r="J29" s="149"/>
      <c r="K29" s="238" t="e">
        <f t="shared" si="6"/>
        <v>#DIV/0!</v>
      </c>
      <c r="L29" s="23"/>
      <c r="M29" s="149"/>
      <c r="N29" s="238" t="e">
        <f t="shared" si="7"/>
        <v>#DIV/0!</v>
      </c>
    </row>
    <row r="30" spans="1:14" ht="12.75">
      <c r="A30" s="410">
        <v>20</v>
      </c>
      <c r="B30" s="411" t="s">
        <v>310</v>
      </c>
      <c r="C30" s="421">
        <v>95</v>
      </c>
      <c r="D30" s="309">
        <v>91</v>
      </c>
      <c r="E30" s="990">
        <f t="shared" si="4"/>
        <v>95.78947368421052</v>
      </c>
      <c r="F30" s="427">
        <v>98</v>
      </c>
      <c r="G30" s="310">
        <v>92</v>
      </c>
      <c r="H30" s="990">
        <f t="shared" si="5"/>
        <v>93.87755102040816</v>
      </c>
      <c r="I30" s="211"/>
      <c r="J30" s="23"/>
      <c r="K30" s="238" t="e">
        <f t="shared" si="6"/>
        <v>#DIV/0!</v>
      </c>
      <c r="L30" s="23"/>
      <c r="M30" s="23"/>
      <c r="N30" s="238" t="e">
        <f t="shared" si="7"/>
        <v>#DIV/0!</v>
      </c>
    </row>
    <row r="31" spans="1:14" ht="12.75">
      <c r="A31" s="410">
        <v>21</v>
      </c>
      <c r="B31" s="411" t="s">
        <v>180</v>
      </c>
      <c r="C31" s="421">
        <v>1036</v>
      </c>
      <c r="D31" s="309">
        <v>924</v>
      </c>
      <c r="E31" s="990">
        <f t="shared" si="4"/>
        <v>89.1891891891892</v>
      </c>
      <c r="F31" s="427">
        <v>1055</v>
      </c>
      <c r="G31" s="310">
        <v>874</v>
      </c>
      <c r="H31" s="990">
        <f t="shared" si="5"/>
        <v>82.8436018957346</v>
      </c>
      <c r="I31" s="211"/>
      <c r="J31" s="149"/>
      <c r="K31" s="238" t="e">
        <f t="shared" si="6"/>
        <v>#DIV/0!</v>
      </c>
      <c r="L31" s="23"/>
      <c r="M31" s="149"/>
      <c r="N31" s="238" t="e">
        <f t="shared" si="7"/>
        <v>#DIV/0!</v>
      </c>
    </row>
    <row r="32" spans="1:14" ht="12.75">
      <c r="A32" s="410">
        <v>22</v>
      </c>
      <c r="B32" s="411" t="s">
        <v>311</v>
      </c>
      <c r="C32" s="421">
        <v>61</v>
      </c>
      <c r="D32" s="309">
        <v>61</v>
      </c>
      <c r="E32" s="990">
        <f t="shared" si="4"/>
        <v>100</v>
      </c>
      <c r="F32" s="427">
        <v>66</v>
      </c>
      <c r="G32" s="310">
        <v>62</v>
      </c>
      <c r="H32" s="990">
        <f t="shared" si="5"/>
        <v>93.93939393939394</v>
      </c>
      <c r="I32" s="211"/>
      <c r="J32" s="23"/>
      <c r="K32" s="238" t="e">
        <f t="shared" si="6"/>
        <v>#DIV/0!</v>
      </c>
      <c r="L32" s="23"/>
      <c r="M32" s="23"/>
      <c r="N32" s="238" t="e">
        <f t="shared" si="7"/>
        <v>#DIV/0!</v>
      </c>
    </row>
    <row r="33" spans="1:14" ht="12.75" customHeight="1">
      <c r="A33" s="1562" t="s">
        <v>152</v>
      </c>
      <c r="B33" s="1566"/>
      <c r="C33" s="391">
        <f>SUM(C25:C32)</f>
        <v>2239</v>
      </c>
      <c r="D33" s="258">
        <f>SUM(D25:D32)</f>
        <v>2090</v>
      </c>
      <c r="E33" s="1016">
        <f>+D33/C33*100</f>
        <v>93.34524341223761</v>
      </c>
      <c r="F33" s="391">
        <f>SUM(F25:F32)</f>
        <v>2305</v>
      </c>
      <c r="G33" s="258">
        <f>SUM(G25:G32)</f>
        <v>2042</v>
      </c>
      <c r="H33" s="1016">
        <f aca="true" t="shared" si="8" ref="H33:H49">+G33/F33*100</f>
        <v>88.59002169197397</v>
      </c>
      <c r="I33" s="382">
        <f>SUM(I25:I32)</f>
        <v>0</v>
      </c>
      <c r="J33" s="258">
        <f>SUM(J25:J32)</f>
        <v>0</v>
      </c>
      <c r="K33" s="259" t="e">
        <f aca="true" t="shared" si="9" ref="K33:K49">+J33/I33*100</f>
        <v>#DIV/0!</v>
      </c>
      <c r="L33" s="258">
        <f>SUM(L25:L32)</f>
        <v>0</v>
      </c>
      <c r="M33" s="258">
        <f>SUM(M25:M32)</f>
        <v>0</v>
      </c>
      <c r="N33" s="259" t="e">
        <f t="shared" si="7"/>
        <v>#DIV/0!</v>
      </c>
    </row>
    <row r="34" spans="1:14" ht="12.75" customHeight="1">
      <c r="A34" s="410">
        <v>23</v>
      </c>
      <c r="B34" s="354" t="s">
        <v>176</v>
      </c>
      <c r="C34" s="250">
        <v>562</v>
      </c>
      <c r="D34" s="23">
        <v>546</v>
      </c>
      <c r="E34" s="990">
        <f t="shared" si="4"/>
        <v>97.15302491103202</v>
      </c>
      <c r="F34" s="250">
        <v>550</v>
      </c>
      <c r="G34" s="23">
        <v>517</v>
      </c>
      <c r="H34" s="990">
        <f t="shared" si="8"/>
        <v>94</v>
      </c>
      <c r="I34" s="211"/>
      <c r="J34" s="23"/>
      <c r="K34" s="238" t="e">
        <f t="shared" si="9"/>
        <v>#DIV/0!</v>
      </c>
      <c r="L34" s="23"/>
      <c r="M34" s="23"/>
      <c r="N34" s="240" t="e">
        <f t="shared" si="7"/>
        <v>#DIV/0!</v>
      </c>
    </row>
    <row r="35" spans="1:14" ht="12.75">
      <c r="A35" s="410">
        <v>24</v>
      </c>
      <c r="B35" s="354" t="s">
        <v>312</v>
      </c>
      <c r="C35" s="250">
        <v>277</v>
      </c>
      <c r="D35" s="23">
        <v>235</v>
      </c>
      <c r="E35" s="990">
        <f t="shared" si="4"/>
        <v>84.83754512635379</v>
      </c>
      <c r="F35" s="250">
        <v>284</v>
      </c>
      <c r="G35" s="23">
        <v>244</v>
      </c>
      <c r="H35" s="990">
        <f t="shared" si="8"/>
        <v>85.91549295774648</v>
      </c>
      <c r="I35" s="211"/>
      <c r="J35" s="23"/>
      <c r="K35" s="238" t="e">
        <f t="shared" si="9"/>
        <v>#DIV/0!</v>
      </c>
      <c r="L35" s="23"/>
      <c r="M35" s="23"/>
      <c r="N35" s="240" t="e">
        <f t="shared" si="7"/>
        <v>#DIV/0!</v>
      </c>
    </row>
    <row r="36" spans="1:14" ht="12.75">
      <c r="A36" s="410">
        <v>25</v>
      </c>
      <c r="B36" s="354" t="s">
        <v>313</v>
      </c>
      <c r="C36" s="250">
        <v>220</v>
      </c>
      <c r="D36" s="23">
        <v>200</v>
      </c>
      <c r="E36" s="990">
        <f t="shared" si="4"/>
        <v>90.9090909090909</v>
      </c>
      <c r="F36" s="250">
        <v>240</v>
      </c>
      <c r="G36" s="23">
        <v>224</v>
      </c>
      <c r="H36" s="990">
        <f t="shared" si="8"/>
        <v>93.33333333333333</v>
      </c>
      <c r="I36" s="211"/>
      <c r="J36" s="23"/>
      <c r="K36" s="238" t="e">
        <f t="shared" si="9"/>
        <v>#DIV/0!</v>
      </c>
      <c r="L36" s="23"/>
      <c r="M36" s="23"/>
      <c r="N36" s="240" t="e">
        <f t="shared" si="7"/>
        <v>#DIV/0!</v>
      </c>
    </row>
    <row r="37" spans="1:14" ht="12.75">
      <c r="A37" s="410">
        <v>26</v>
      </c>
      <c r="B37" s="354" t="s">
        <v>314</v>
      </c>
      <c r="C37" s="250">
        <v>180</v>
      </c>
      <c r="D37" s="23">
        <v>129</v>
      </c>
      <c r="E37" s="990">
        <f t="shared" si="4"/>
        <v>71.66666666666667</v>
      </c>
      <c r="F37" s="250">
        <v>180</v>
      </c>
      <c r="G37" s="23">
        <v>122</v>
      </c>
      <c r="H37" s="990">
        <f t="shared" si="8"/>
        <v>67.77777777777779</v>
      </c>
      <c r="I37" s="211"/>
      <c r="J37" s="23"/>
      <c r="K37" s="238" t="e">
        <f t="shared" si="9"/>
        <v>#DIV/0!</v>
      </c>
      <c r="L37" s="23"/>
      <c r="M37" s="23"/>
      <c r="N37" s="240" t="e">
        <f t="shared" si="7"/>
        <v>#DIV/0!</v>
      </c>
    </row>
    <row r="38" spans="1:14" ht="12.75" customHeight="1">
      <c r="A38" s="1562" t="s">
        <v>153</v>
      </c>
      <c r="B38" s="1566"/>
      <c r="C38" s="396">
        <f>SUM(C34:C37)</f>
        <v>1239</v>
      </c>
      <c r="D38" s="260">
        <f>SUM(D34:D37)</f>
        <v>1110</v>
      </c>
      <c r="E38" s="1017">
        <f>+D38/C38*100</f>
        <v>89.58837772397095</v>
      </c>
      <c r="F38" s="396">
        <f>SUM(F34:F37)</f>
        <v>1254</v>
      </c>
      <c r="G38" s="260">
        <f>SUM(G34:G37)</f>
        <v>1107</v>
      </c>
      <c r="H38" s="1017">
        <f t="shared" si="8"/>
        <v>88.27751196172248</v>
      </c>
      <c r="I38" s="384">
        <f>SUM(I34:I37)</f>
        <v>0</v>
      </c>
      <c r="J38" s="260">
        <f>SUM(J34:J37)</f>
        <v>0</v>
      </c>
      <c r="K38" s="261" t="e">
        <f t="shared" si="9"/>
        <v>#DIV/0!</v>
      </c>
      <c r="L38" s="260">
        <f>SUM(L34:L37)</f>
        <v>0</v>
      </c>
      <c r="M38" s="260">
        <f>SUM(M34:M37)</f>
        <v>0</v>
      </c>
      <c r="N38" s="261" t="e">
        <f t="shared" si="7"/>
        <v>#DIV/0!</v>
      </c>
    </row>
    <row r="39" spans="1:14" ht="12.75">
      <c r="A39" s="410">
        <v>27</v>
      </c>
      <c r="B39" s="411" t="s">
        <v>315</v>
      </c>
      <c r="C39" s="422">
        <v>97</v>
      </c>
      <c r="D39" s="77">
        <v>87</v>
      </c>
      <c r="E39" s="990">
        <f t="shared" si="4"/>
        <v>89.69072164948454</v>
      </c>
      <c r="F39" s="422">
        <v>106</v>
      </c>
      <c r="G39" s="77">
        <v>99</v>
      </c>
      <c r="H39" s="990">
        <f t="shared" si="8"/>
        <v>93.39622641509435</v>
      </c>
      <c r="I39" s="211"/>
      <c r="J39" s="23"/>
      <c r="K39" s="238" t="e">
        <f t="shared" si="9"/>
        <v>#DIV/0!</v>
      </c>
      <c r="L39" s="23"/>
      <c r="M39" s="23"/>
      <c r="N39" s="240" t="e">
        <f t="shared" si="7"/>
        <v>#DIV/0!</v>
      </c>
    </row>
    <row r="40" spans="1:14" ht="12.75" customHeight="1">
      <c r="A40" s="410">
        <v>28</v>
      </c>
      <c r="B40" s="411" t="s">
        <v>316</v>
      </c>
      <c r="C40" s="422">
        <v>453</v>
      </c>
      <c r="D40" s="77">
        <v>424</v>
      </c>
      <c r="E40" s="990">
        <f t="shared" si="4"/>
        <v>93.59823399558499</v>
      </c>
      <c r="F40" s="422">
        <v>485</v>
      </c>
      <c r="G40" s="77">
        <v>393</v>
      </c>
      <c r="H40" s="990">
        <f t="shared" si="8"/>
        <v>81.03092783505154</v>
      </c>
      <c r="I40" s="211"/>
      <c r="J40" s="23"/>
      <c r="K40" s="238" t="e">
        <f t="shared" si="9"/>
        <v>#DIV/0!</v>
      </c>
      <c r="L40" s="23"/>
      <c r="M40" s="23"/>
      <c r="N40" s="238" t="e">
        <f t="shared" si="7"/>
        <v>#DIV/0!</v>
      </c>
    </row>
    <row r="41" spans="1:14" ht="12.75" customHeight="1">
      <c r="A41" s="410">
        <v>29</v>
      </c>
      <c r="B41" s="411" t="s">
        <v>317</v>
      </c>
      <c r="C41" s="422">
        <v>98</v>
      </c>
      <c r="D41" s="77">
        <v>96</v>
      </c>
      <c r="E41" s="990">
        <f t="shared" si="4"/>
        <v>97.95918367346938</v>
      </c>
      <c r="F41" s="422">
        <v>115</v>
      </c>
      <c r="G41" s="77">
        <v>103</v>
      </c>
      <c r="H41" s="990">
        <f t="shared" si="8"/>
        <v>89.56521739130436</v>
      </c>
      <c r="I41" s="211"/>
      <c r="J41" s="23"/>
      <c r="K41" s="238" t="e">
        <f t="shared" si="9"/>
        <v>#DIV/0!</v>
      </c>
      <c r="L41" s="23"/>
      <c r="M41" s="23"/>
      <c r="N41" s="238" t="e">
        <f t="shared" si="7"/>
        <v>#DIV/0!</v>
      </c>
    </row>
    <row r="42" spans="1:14" ht="12.75">
      <c r="A42" s="410">
        <v>30</v>
      </c>
      <c r="B42" s="411" t="s">
        <v>318</v>
      </c>
      <c r="C42" s="422">
        <v>310</v>
      </c>
      <c r="D42" s="77">
        <v>307</v>
      </c>
      <c r="E42" s="990">
        <f t="shared" si="4"/>
        <v>99.03225806451613</v>
      </c>
      <c r="F42" s="422">
        <v>287</v>
      </c>
      <c r="G42" s="77">
        <v>277</v>
      </c>
      <c r="H42" s="990">
        <f t="shared" si="8"/>
        <v>96.51567944250871</v>
      </c>
      <c r="I42" s="211"/>
      <c r="J42" s="23"/>
      <c r="K42" s="238" t="e">
        <f t="shared" si="9"/>
        <v>#DIV/0!</v>
      </c>
      <c r="L42" s="23"/>
      <c r="M42" s="23"/>
      <c r="N42" s="238" t="e">
        <f t="shared" si="7"/>
        <v>#DIV/0!</v>
      </c>
    </row>
    <row r="43" spans="1:14" ht="12.75">
      <c r="A43" s="410">
        <v>31</v>
      </c>
      <c r="B43" s="411" t="s">
        <v>319</v>
      </c>
      <c r="C43" s="422">
        <v>157</v>
      </c>
      <c r="D43" s="77">
        <v>143</v>
      </c>
      <c r="E43" s="990">
        <f t="shared" si="4"/>
        <v>91.0828025477707</v>
      </c>
      <c r="F43" s="422">
        <v>156</v>
      </c>
      <c r="G43" s="77">
        <v>130</v>
      </c>
      <c r="H43" s="990">
        <f t="shared" si="8"/>
        <v>83.33333333333334</v>
      </c>
      <c r="I43" s="211"/>
      <c r="J43" s="23"/>
      <c r="K43" s="238" t="e">
        <f t="shared" si="9"/>
        <v>#DIV/0!</v>
      </c>
      <c r="L43" s="23"/>
      <c r="M43" s="23"/>
      <c r="N43" s="238" t="e">
        <f t="shared" si="7"/>
        <v>#DIV/0!</v>
      </c>
    </row>
    <row r="44" spans="1:14" ht="12.75">
      <c r="A44" s="410">
        <v>32</v>
      </c>
      <c r="B44" s="411" t="s">
        <v>177</v>
      </c>
      <c r="C44" s="422">
        <v>4165</v>
      </c>
      <c r="D44" s="77">
        <v>3669</v>
      </c>
      <c r="E44" s="990">
        <f t="shared" si="4"/>
        <v>88.09123649459784</v>
      </c>
      <c r="F44" s="422">
        <v>4184</v>
      </c>
      <c r="G44" s="77">
        <v>3032</v>
      </c>
      <c r="H44" s="990">
        <f t="shared" si="8"/>
        <v>72.46653919694073</v>
      </c>
      <c r="I44" s="211"/>
      <c r="J44" s="23"/>
      <c r="K44" s="238" t="e">
        <f t="shared" si="9"/>
        <v>#DIV/0!</v>
      </c>
      <c r="L44" s="23"/>
      <c r="M44" s="23"/>
      <c r="N44" s="238" t="e">
        <f t="shared" si="7"/>
        <v>#DIV/0!</v>
      </c>
    </row>
    <row r="45" spans="1:14" ht="12.75">
      <c r="A45" s="410">
        <v>33</v>
      </c>
      <c r="B45" s="411" t="s">
        <v>320</v>
      </c>
      <c r="C45" s="422">
        <v>160</v>
      </c>
      <c r="D45" s="77">
        <v>141</v>
      </c>
      <c r="E45" s="990">
        <f t="shared" si="4"/>
        <v>88.125</v>
      </c>
      <c r="F45" s="422">
        <v>162</v>
      </c>
      <c r="G45" s="77">
        <v>135</v>
      </c>
      <c r="H45" s="990">
        <f t="shared" si="8"/>
        <v>83.33333333333334</v>
      </c>
      <c r="I45" s="211"/>
      <c r="J45" s="23"/>
      <c r="K45" s="238" t="e">
        <f t="shared" si="9"/>
        <v>#DIV/0!</v>
      </c>
      <c r="L45" s="23"/>
      <c r="M45" s="23"/>
      <c r="N45" s="238" t="e">
        <f t="shared" si="7"/>
        <v>#DIV/0!</v>
      </c>
    </row>
    <row r="46" spans="1:14" ht="12.75">
      <c r="A46" s="410">
        <v>35</v>
      </c>
      <c r="B46" s="411" t="s">
        <v>321</v>
      </c>
      <c r="C46" s="422">
        <v>202</v>
      </c>
      <c r="D46" s="77">
        <v>202</v>
      </c>
      <c r="E46" s="990">
        <f t="shared" si="4"/>
        <v>100</v>
      </c>
      <c r="F46" s="422">
        <v>248</v>
      </c>
      <c r="G46" s="77">
        <v>236</v>
      </c>
      <c r="H46" s="990">
        <f t="shared" si="8"/>
        <v>95.16129032258065</v>
      </c>
      <c r="I46" s="211"/>
      <c r="J46" s="23"/>
      <c r="K46" s="238" t="e">
        <f t="shared" si="9"/>
        <v>#DIV/0!</v>
      </c>
      <c r="L46" s="23"/>
      <c r="M46" s="23"/>
      <c r="N46" s="238" t="e">
        <f t="shared" si="7"/>
        <v>#DIV/0!</v>
      </c>
    </row>
    <row r="47" spans="1:14" ht="12.75">
      <c r="A47" s="410">
        <v>36</v>
      </c>
      <c r="B47" s="411" t="s">
        <v>181</v>
      </c>
      <c r="C47" s="422">
        <v>158</v>
      </c>
      <c r="D47" s="77">
        <v>124</v>
      </c>
      <c r="E47" s="990">
        <f t="shared" si="4"/>
        <v>78.48101265822784</v>
      </c>
      <c r="F47" s="422">
        <v>152</v>
      </c>
      <c r="G47" s="77">
        <v>107</v>
      </c>
      <c r="H47" s="990">
        <f t="shared" si="8"/>
        <v>70.39473684210526</v>
      </c>
      <c r="I47" s="211"/>
      <c r="J47" s="23"/>
      <c r="K47" s="238" t="e">
        <f t="shared" si="9"/>
        <v>#DIV/0!</v>
      </c>
      <c r="L47" s="23"/>
      <c r="M47" s="23"/>
      <c r="N47" s="238" t="e">
        <f t="shared" si="7"/>
        <v>#DIV/0!</v>
      </c>
    </row>
    <row r="48" spans="1:14" ht="12.75">
      <c r="A48" s="410">
        <v>37</v>
      </c>
      <c r="B48" s="411" t="s">
        <v>322</v>
      </c>
      <c r="C48" s="422">
        <v>362</v>
      </c>
      <c r="D48" s="77">
        <v>324</v>
      </c>
      <c r="E48" s="990">
        <f t="shared" si="4"/>
        <v>89.50276243093923</v>
      </c>
      <c r="F48" s="422">
        <v>419</v>
      </c>
      <c r="G48" s="77">
        <v>367</v>
      </c>
      <c r="H48" s="990">
        <f t="shared" si="8"/>
        <v>87.58949880668257</v>
      </c>
      <c r="I48" s="211"/>
      <c r="J48" s="23"/>
      <c r="K48" s="238" t="e">
        <f t="shared" si="9"/>
        <v>#DIV/0!</v>
      </c>
      <c r="L48" s="23"/>
      <c r="M48" s="23"/>
      <c r="N48" s="238" t="e">
        <f t="shared" si="7"/>
        <v>#DIV/0!</v>
      </c>
    </row>
    <row r="49" spans="1:14" ht="12.75">
      <c r="A49" s="410">
        <v>38</v>
      </c>
      <c r="B49" s="411" t="s">
        <v>323</v>
      </c>
      <c r="C49" s="422">
        <v>258</v>
      </c>
      <c r="D49" s="77">
        <v>235</v>
      </c>
      <c r="E49" s="990">
        <f t="shared" si="4"/>
        <v>91.08527131782945</v>
      </c>
      <c r="F49" s="422">
        <v>245</v>
      </c>
      <c r="G49" s="77">
        <v>213</v>
      </c>
      <c r="H49" s="990">
        <f t="shared" si="8"/>
        <v>86.93877551020408</v>
      </c>
      <c r="I49" s="211"/>
      <c r="J49" s="23"/>
      <c r="K49" s="238" t="e">
        <f t="shared" si="9"/>
        <v>#DIV/0!</v>
      </c>
      <c r="L49" s="23"/>
      <c r="M49" s="23"/>
      <c r="N49" s="238" t="e">
        <f t="shared" si="7"/>
        <v>#DIV/0!</v>
      </c>
    </row>
    <row r="50" spans="1:14" ht="12.75" customHeight="1">
      <c r="A50" s="1562" t="s">
        <v>154</v>
      </c>
      <c r="B50" s="1566"/>
      <c r="C50" s="391">
        <f>SUM(C39:C49)</f>
        <v>6420</v>
      </c>
      <c r="D50" s="258">
        <f>SUM(D39:D49)</f>
        <v>5752</v>
      </c>
      <c r="E50" s="1016">
        <f>+D50/C50*100</f>
        <v>89.59501557632399</v>
      </c>
      <c r="F50" s="391">
        <f>SUM(F39:F49)</f>
        <v>6559</v>
      </c>
      <c r="G50" s="258">
        <f>SUM(G39:G49)</f>
        <v>5092</v>
      </c>
      <c r="H50" s="1022">
        <f>+G50/F50*100</f>
        <v>77.63378563805459</v>
      </c>
      <c r="I50" s="388">
        <f>SUM(I39:I49)</f>
        <v>0</v>
      </c>
      <c r="J50" s="268">
        <f>SUM(J39:J49)</f>
        <v>0</v>
      </c>
      <c r="K50" s="269" t="e">
        <f>+J50/I50*100</f>
        <v>#DIV/0!</v>
      </c>
      <c r="L50" s="268">
        <f>SUM(L39:L49)</f>
        <v>0</v>
      </c>
      <c r="M50" s="268">
        <f>SUM(M39:M49)</f>
        <v>0</v>
      </c>
      <c r="N50" s="259" t="e">
        <f>+M50/L50*100</f>
        <v>#DIV/0!</v>
      </c>
    </row>
    <row r="51" spans="1:14" ht="12.75">
      <c r="A51" s="410">
        <v>39</v>
      </c>
      <c r="B51" s="411" t="s">
        <v>699</v>
      </c>
      <c r="C51" s="233">
        <v>460</v>
      </c>
      <c r="D51" s="47">
        <v>386</v>
      </c>
      <c r="E51" s="990">
        <f t="shared" si="4"/>
        <v>83.91304347826087</v>
      </c>
      <c r="F51" s="233">
        <v>460</v>
      </c>
      <c r="G51" s="47">
        <v>368</v>
      </c>
      <c r="H51" s="990">
        <f aca="true" t="shared" si="10" ref="H51:H57">+G51/F51*100</f>
        <v>80</v>
      </c>
      <c r="I51" s="274"/>
      <c r="J51" s="70"/>
      <c r="K51" s="238" t="e">
        <f aca="true" t="shared" si="11" ref="K51:K57">+J51/I51*100</f>
        <v>#DIV/0!</v>
      </c>
      <c r="L51" s="273"/>
      <c r="M51" s="212"/>
      <c r="N51" s="238" t="e">
        <f aca="true" t="shared" si="12" ref="N51:N57">+M51/L51*100</f>
        <v>#DIV/0!</v>
      </c>
    </row>
    <row r="52" spans="1:14" ht="14.25" customHeight="1">
      <c r="A52" s="410">
        <v>40</v>
      </c>
      <c r="B52" s="354" t="s">
        <v>324</v>
      </c>
      <c r="C52" s="56">
        <v>430</v>
      </c>
      <c r="D52" s="6">
        <v>414</v>
      </c>
      <c r="E52" s="990">
        <f t="shared" si="4"/>
        <v>96.27906976744185</v>
      </c>
      <c r="F52" s="56">
        <v>467</v>
      </c>
      <c r="G52" s="6">
        <v>451</v>
      </c>
      <c r="H52" s="990">
        <f t="shared" si="10"/>
        <v>96.57387580299786</v>
      </c>
      <c r="I52" s="274"/>
      <c r="J52" s="70"/>
      <c r="K52" s="238" t="e">
        <f t="shared" si="11"/>
        <v>#DIV/0!</v>
      </c>
      <c r="L52" s="274"/>
      <c r="M52" s="70"/>
      <c r="N52" s="238" t="e">
        <f t="shared" si="12"/>
        <v>#DIV/0!</v>
      </c>
    </row>
    <row r="53" spans="1:14" ht="12.75">
      <c r="A53" s="410">
        <v>41</v>
      </c>
      <c r="B53" s="354" t="s">
        <v>198</v>
      </c>
      <c r="C53" s="422">
        <v>319</v>
      </c>
      <c r="D53" s="77">
        <v>319</v>
      </c>
      <c r="E53" s="990">
        <f t="shared" si="4"/>
        <v>100</v>
      </c>
      <c r="F53" s="56">
        <v>319</v>
      </c>
      <c r="G53" s="6">
        <v>212</v>
      </c>
      <c r="H53" s="990">
        <f t="shared" si="10"/>
        <v>66.4576802507837</v>
      </c>
      <c r="I53" s="274"/>
      <c r="J53" s="70"/>
      <c r="K53" s="238" t="e">
        <f t="shared" si="11"/>
        <v>#DIV/0!</v>
      </c>
      <c r="L53" s="274"/>
      <c r="M53" s="70"/>
      <c r="N53" s="238" t="e">
        <f t="shared" si="12"/>
        <v>#DIV/0!</v>
      </c>
    </row>
    <row r="54" spans="1:14" ht="12.75">
      <c r="A54" s="410">
        <v>42</v>
      </c>
      <c r="B54" s="354" t="s">
        <v>179</v>
      </c>
      <c r="C54" s="56">
        <v>660</v>
      </c>
      <c r="D54" s="6">
        <v>615</v>
      </c>
      <c r="E54" s="990">
        <f t="shared" si="4"/>
        <v>93.18181818181817</v>
      </c>
      <c r="F54" s="56">
        <v>660</v>
      </c>
      <c r="G54" s="6">
        <v>600</v>
      </c>
      <c r="H54" s="990">
        <f t="shared" si="10"/>
        <v>90.9090909090909</v>
      </c>
      <c r="I54" s="274"/>
      <c r="J54" s="70"/>
      <c r="K54" s="238" t="e">
        <f t="shared" si="11"/>
        <v>#DIV/0!</v>
      </c>
      <c r="L54" s="274"/>
      <c r="M54" s="70"/>
      <c r="N54" s="238" t="e">
        <f t="shared" si="12"/>
        <v>#DIV/0!</v>
      </c>
    </row>
    <row r="55" spans="1:14" ht="12.75" customHeight="1">
      <c r="A55" s="410">
        <v>43</v>
      </c>
      <c r="B55" s="354" t="s">
        <v>325</v>
      </c>
      <c r="C55" s="56">
        <v>189</v>
      </c>
      <c r="D55" s="6">
        <v>179</v>
      </c>
      <c r="E55" s="990">
        <f t="shared" si="4"/>
        <v>94.70899470899471</v>
      </c>
      <c r="F55" s="56">
        <v>174</v>
      </c>
      <c r="G55" s="6">
        <v>164</v>
      </c>
      <c r="H55" s="990">
        <f t="shared" si="10"/>
        <v>94.25287356321839</v>
      </c>
      <c r="I55" s="274"/>
      <c r="J55" s="70"/>
      <c r="K55" s="238" t="e">
        <f t="shared" si="11"/>
        <v>#DIV/0!</v>
      </c>
      <c r="L55" s="274"/>
      <c r="M55" s="70"/>
      <c r="N55" s="238" t="e">
        <f t="shared" si="12"/>
        <v>#DIV/0!</v>
      </c>
    </row>
    <row r="56" spans="1:14" ht="12.75" customHeight="1">
      <c r="A56" s="410">
        <v>44</v>
      </c>
      <c r="B56" s="354" t="s">
        <v>326</v>
      </c>
      <c r="C56" s="56">
        <v>49</v>
      </c>
      <c r="D56" s="6">
        <v>46</v>
      </c>
      <c r="E56" s="990">
        <f t="shared" si="4"/>
        <v>93.87755102040816</v>
      </c>
      <c r="F56" s="56">
        <v>49</v>
      </c>
      <c r="G56" s="6">
        <v>40</v>
      </c>
      <c r="H56" s="990">
        <f t="shared" si="10"/>
        <v>81.63265306122449</v>
      </c>
      <c r="I56" s="274"/>
      <c r="J56" s="70"/>
      <c r="K56" s="238" t="e">
        <f t="shared" si="11"/>
        <v>#DIV/0!</v>
      </c>
      <c r="L56" s="274"/>
      <c r="M56" s="70"/>
      <c r="N56" s="238" t="e">
        <f t="shared" si="12"/>
        <v>#DIV/0!</v>
      </c>
    </row>
    <row r="57" spans="1:14" ht="12.75" customHeight="1">
      <c r="A57" s="410">
        <v>45</v>
      </c>
      <c r="B57" s="411" t="s">
        <v>327</v>
      </c>
      <c r="C57" s="56">
        <v>600</v>
      </c>
      <c r="D57" s="6">
        <v>549</v>
      </c>
      <c r="E57" s="990">
        <f t="shared" si="4"/>
        <v>91.5</v>
      </c>
      <c r="F57" s="56">
        <v>600</v>
      </c>
      <c r="G57" s="6">
        <v>503</v>
      </c>
      <c r="H57" s="990">
        <f t="shared" si="10"/>
        <v>83.83333333333334</v>
      </c>
      <c r="I57" s="274"/>
      <c r="J57" s="70"/>
      <c r="K57" s="238" t="e">
        <f t="shared" si="11"/>
        <v>#DIV/0!</v>
      </c>
      <c r="L57" s="274"/>
      <c r="M57" s="70"/>
      <c r="N57" s="238" t="e">
        <f t="shared" si="12"/>
        <v>#DIV/0!</v>
      </c>
    </row>
    <row r="58" spans="1:14" ht="12.75" customHeight="1" thickBot="1">
      <c r="A58" s="1558" t="s">
        <v>328</v>
      </c>
      <c r="B58" s="1559"/>
      <c r="C58" s="399">
        <f>SUM(C51:C57)</f>
        <v>2707</v>
      </c>
      <c r="D58" s="264">
        <f>SUM(D51:D57)</f>
        <v>2508</v>
      </c>
      <c r="E58" s="1020">
        <f>+D58/C58*100</f>
        <v>92.64868858514961</v>
      </c>
      <c r="F58" s="399">
        <f>SUM(F51:F57)</f>
        <v>2729</v>
      </c>
      <c r="G58" s="264">
        <f>SUM(G51:G57)</f>
        <v>2338</v>
      </c>
      <c r="H58" s="1020">
        <f>+G58/F58*100</f>
        <v>85.67240747526567</v>
      </c>
      <c r="I58" s="382">
        <f>SUM(I51:I57)</f>
        <v>0</v>
      </c>
      <c r="J58" s="258">
        <f>SUM(J51:J57)</f>
        <v>0</v>
      </c>
      <c r="K58" s="259" t="e">
        <f>+J58/I58*100</f>
        <v>#DIV/0!</v>
      </c>
      <c r="L58" s="258">
        <f>SUM(L51:L57)</f>
        <v>0</v>
      </c>
      <c r="M58" s="258">
        <f>SUM(M51:M57)</f>
        <v>0</v>
      </c>
      <c r="N58" s="259" t="e">
        <f>+M58/L58*100</f>
        <v>#DIV/0!</v>
      </c>
    </row>
    <row r="59" spans="1:14" ht="12.75" customHeight="1" thickBot="1">
      <c r="A59" s="1560" t="s">
        <v>295</v>
      </c>
      <c r="B59" s="1561"/>
      <c r="C59" s="428">
        <f>SUM(C58,C50,C38,C33,C24,C17,C11)</f>
        <v>16705</v>
      </c>
      <c r="D59" s="429">
        <f>SUM(D58,D50,D38,D33,D24,D17,D11)</f>
        <v>15276</v>
      </c>
      <c r="E59" s="1021">
        <f>+D59/C59*100</f>
        <v>91.44567494762047</v>
      </c>
      <c r="F59" s="428">
        <f>SUM(F58,F50,F38,F33,F24,F17,F11)</f>
        <v>17049</v>
      </c>
      <c r="G59" s="429">
        <f>SUM(G58,G50,G38,G33,G24,G17,G11)</f>
        <v>14435</v>
      </c>
      <c r="H59" s="1021">
        <f>+G59/F59*100</f>
        <v>84.66772244706434</v>
      </c>
      <c r="I59" s="277">
        <f>SUM(I58,I50,I38,I33,I24,I17,I11)</f>
        <v>0</v>
      </c>
      <c r="J59" s="275">
        <f>SUM(J58,J50,J38,J33,J24,J17,J11)</f>
        <v>0</v>
      </c>
      <c r="K59" s="278" t="e">
        <f>+J59/I59*100</f>
        <v>#DIV/0!</v>
      </c>
      <c r="L59" s="275">
        <f>SUM(L58,L50,L38,L33,L24,L17,L11)</f>
        <v>0</v>
      </c>
      <c r="M59" s="275">
        <f>SUM(M58,M50,M38,M33,M24,M17,M11)</f>
        <v>0</v>
      </c>
      <c r="N59" s="276" t="e">
        <f>+M59/L59*100</f>
        <v>#DIV/0!</v>
      </c>
    </row>
    <row r="60" spans="5:14" ht="12.75">
      <c r="E60" s="13"/>
      <c r="H60" s="13"/>
      <c r="K60" s="13"/>
      <c r="N60" s="13"/>
    </row>
    <row r="61" spans="5:14" ht="12.75">
      <c r="E61" s="13"/>
      <c r="H61" s="13"/>
      <c r="K61" s="13"/>
      <c r="N61" s="13"/>
    </row>
    <row r="62" spans="5:14" ht="12.75">
      <c r="E62" s="13"/>
      <c r="H62" s="13"/>
      <c r="K62" s="13"/>
      <c r="N62" s="13"/>
    </row>
    <row r="63" spans="5:14" ht="12.75">
      <c r="E63" s="13"/>
      <c r="H63" s="13"/>
      <c r="K63" s="13"/>
      <c r="N63" s="13"/>
    </row>
    <row r="64" spans="5:14" ht="12.75">
      <c r="E64" s="13"/>
      <c r="H64" s="13"/>
      <c r="K64" s="13"/>
      <c r="N64" s="13"/>
    </row>
    <row r="65" s="13" customFormat="1" ht="12.75"/>
    <row r="66" s="13" customFormat="1" ht="12.75"/>
    <row r="67" s="13" customFormat="1" ht="12.75"/>
    <row r="68" s="13" customFormat="1" ht="12.75"/>
  </sheetData>
  <sheetProtection/>
  <mergeCells count="16">
    <mergeCell ref="A3:L5"/>
    <mergeCell ref="A1:N2"/>
    <mergeCell ref="A6:A7"/>
    <mergeCell ref="B6:B7"/>
    <mergeCell ref="C6:E6"/>
    <mergeCell ref="F6:H6"/>
    <mergeCell ref="I6:K6"/>
    <mergeCell ref="L6:N6"/>
    <mergeCell ref="A58:B58"/>
    <mergeCell ref="A59:B59"/>
    <mergeCell ref="A11:B11"/>
    <mergeCell ref="A17:B17"/>
    <mergeCell ref="A24:B24"/>
    <mergeCell ref="A33:B33"/>
    <mergeCell ref="A38:B38"/>
    <mergeCell ref="A50:B50"/>
  </mergeCells>
  <printOptions horizontalCentered="1" verticalCentered="1"/>
  <pageMargins left="0.75" right="0.75" top="0.75" bottom="0.75" header="0.5" footer="0.5"/>
  <pageSetup horizontalDpi="600" verticalDpi="600" orientation="landscape" paperSize="9" scale="90" r:id="rId1"/>
  <rowBreaks count="1" manualBreakCount="1"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3">
      <selection activeCell="V26" sqref="V26"/>
    </sheetView>
  </sheetViews>
  <sheetFormatPr defaultColWidth="9.140625" defaultRowHeight="12.75"/>
  <cols>
    <col min="1" max="1" width="5.140625" style="0" customWidth="1"/>
    <col min="2" max="2" width="21.28125" style="0" customWidth="1"/>
    <col min="3" max="3" width="7.421875" style="0" customWidth="1"/>
    <col min="4" max="4" width="7.8515625" style="0" customWidth="1"/>
    <col min="5" max="5" width="8.57421875" style="0" customWidth="1"/>
    <col min="6" max="6" width="7.00390625" style="0" customWidth="1"/>
    <col min="7" max="7" width="7.421875" style="0" customWidth="1"/>
    <col min="8" max="8" width="8.8515625" style="0" customWidth="1"/>
    <col min="9" max="9" width="7.28125" style="0" hidden="1" customWidth="1"/>
    <col min="10" max="10" width="7.140625" style="0" hidden="1" customWidth="1"/>
    <col min="11" max="11" width="6.8515625" style="0" hidden="1" customWidth="1"/>
    <col min="12" max="12" width="7.421875" style="0" hidden="1" customWidth="1"/>
    <col min="13" max="13" width="6.8515625" style="0" hidden="1" customWidth="1"/>
    <col min="14" max="14" width="6.7109375" style="0" hidden="1" customWidth="1"/>
    <col min="15" max="15" width="4.140625" style="0" hidden="1" customWidth="1"/>
    <col min="16" max="20" width="8.8515625" style="0" hidden="1" customWidth="1"/>
  </cols>
  <sheetData>
    <row r="1" spans="1:14" ht="12.75" hidden="1">
      <c r="A1" s="1573" t="s">
        <v>564</v>
      </c>
      <c r="B1" s="1573"/>
      <c r="C1" s="1573"/>
      <c r="D1" s="1573"/>
      <c r="E1" s="1573"/>
      <c r="F1" s="1573"/>
      <c r="G1" s="1573"/>
      <c r="H1" s="1573"/>
      <c r="I1" s="1573"/>
      <c r="J1" s="1573"/>
      <c r="K1" s="1573"/>
      <c r="L1" s="1573"/>
      <c r="M1" s="1573"/>
      <c r="N1" s="1573"/>
    </row>
    <row r="2" spans="1:14" ht="12.75" hidden="1">
      <c r="A2" s="1573"/>
      <c r="B2" s="1573"/>
      <c r="C2" s="1573"/>
      <c r="D2" s="1573"/>
      <c r="E2" s="1573"/>
      <c r="F2" s="1573"/>
      <c r="G2" s="1573"/>
      <c r="H2" s="1573"/>
      <c r="I2" s="1573"/>
      <c r="J2" s="1573"/>
      <c r="K2" s="1573"/>
      <c r="L2" s="1573"/>
      <c r="M2" s="1573"/>
      <c r="N2" s="1573"/>
    </row>
    <row r="3" spans="1:20" ht="31.5" customHeight="1">
      <c r="A3" s="1578" t="s">
        <v>750</v>
      </c>
      <c r="B3" s="1578"/>
      <c r="C3" s="1578"/>
      <c r="D3" s="1578"/>
      <c r="E3" s="1578"/>
      <c r="F3" s="1578"/>
      <c r="G3" s="1578"/>
      <c r="H3" s="1578"/>
      <c r="I3" s="1578"/>
      <c r="J3" s="1578"/>
      <c r="K3" s="1578"/>
      <c r="L3" s="1578"/>
      <c r="M3" s="1578"/>
      <c r="N3" s="1578"/>
      <c r="O3" s="1578"/>
      <c r="P3" s="1578"/>
      <c r="Q3" s="1578"/>
      <c r="R3" s="1578"/>
      <c r="S3" s="1578"/>
      <c r="T3" s="1578"/>
    </row>
    <row r="4" spans="1:20" ht="16.5" customHeight="1" thickBot="1">
      <c r="A4" s="1578"/>
      <c r="B4" s="1578"/>
      <c r="C4" s="1578"/>
      <c r="D4" s="1578"/>
      <c r="E4" s="1578"/>
      <c r="F4" s="1578"/>
      <c r="G4" s="1578"/>
      <c r="H4" s="1578"/>
      <c r="I4" s="1578"/>
      <c r="J4" s="1578"/>
      <c r="K4" s="1578"/>
      <c r="L4" s="1578"/>
      <c r="M4" s="1578"/>
      <c r="N4" s="1578"/>
      <c r="O4" s="1578"/>
      <c r="P4" s="1578"/>
      <c r="Q4" s="1578"/>
      <c r="R4" s="1578"/>
      <c r="S4" s="1578"/>
      <c r="T4" s="1578"/>
    </row>
    <row r="5" spans="1:14" ht="12.75" customHeight="1" thickBot="1">
      <c r="A5" s="1574" t="s">
        <v>597</v>
      </c>
      <c r="B5" s="1576" t="s">
        <v>136</v>
      </c>
      <c r="C5" s="1553" t="s">
        <v>668</v>
      </c>
      <c r="D5" s="1554"/>
      <c r="E5" s="1555"/>
      <c r="F5" s="1553" t="s">
        <v>690</v>
      </c>
      <c r="G5" s="1554"/>
      <c r="H5" s="1555"/>
      <c r="I5" s="1556" t="s">
        <v>585</v>
      </c>
      <c r="J5" s="1505"/>
      <c r="K5" s="1505"/>
      <c r="L5" s="1505" t="s">
        <v>586</v>
      </c>
      <c r="M5" s="1505"/>
      <c r="N5" s="1505"/>
    </row>
    <row r="6" spans="1:14" ht="26.25" thickBot="1">
      <c r="A6" s="1575"/>
      <c r="B6" s="1577"/>
      <c r="C6" s="596" t="s">
        <v>42</v>
      </c>
      <c r="D6" s="594" t="s">
        <v>43</v>
      </c>
      <c r="E6" s="981" t="s">
        <v>687</v>
      </c>
      <c r="F6" s="596" t="s">
        <v>42</v>
      </c>
      <c r="G6" s="594" t="s">
        <v>142</v>
      </c>
      <c r="H6" s="981" t="s">
        <v>687</v>
      </c>
      <c r="I6" s="415" t="s">
        <v>42</v>
      </c>
      <c r="J6" s="81" t="s">
        <v>44</v>
      </c>
      <c r="K6" s="82" t="s">
        <v>5</v>
      </c>
      <c r="L6" s="81" t="s">
        <v>42</v>
      </c>
      <c r="M6" s="81" t="s">
        <v>44</v>
      </c>
      <c r="N6" s="82" t="s">
        <v>5</v>
      </c>
    </row>
    <row r="7" spans="1:14" ht="12.75">
      <c r="A7" s="178">
        <v>1</v>
      </c>
      <c r="B7" s="431" t="s">
        <v>595</v>
      </c>
      <c r="C7" s="378">
        <v>215</v>
      </c>
      <c r="D7" s="151">
        <v>190</v>
      </c>
      <c r="E7" s="1023">
        <f aca="true" t="shared" si="0" ref="E7:E19">+D7/C7*100</f>
        <v>88.37209302325581</v>
      </c>
      <c r="F7" s="378">
        <v>215</v>
      </c>
      <c r="G7" s="151">
        <v>166</v>
      </c>
      <c r="H7" s="1023">
        <f aca="true" t="shared" si="1" ref="H7:H19">+G7/F7*100</f>
        <v>77.20930232558139</v>
      </c>
      <c r="I7" s="211"/>
      <c r="J7" s="23"/>
      <c r="K7" s="279" t="e">
        <f aca="true" t="shared" si="2" ref="K7:K19">+J7/I7*100</f>
        <v>#DIV/0!</v>
      </c>
      <c r="L7" s="23"/>
      <c r="M7" s="23"/>
      <c r="N7" s="279" t="e">
        <f>+M7/L7*100</f>
        <v>#DIV/0!</v>
      </c>
    </row>
    <row r="8" spans="1:14" ht="12.75">
      <c r="A8" s="59">
        <v>2</v>
      </c>
      <c r="B8" s="431" t="s">
        <v>50</v>
      </c>
      <c r="C8" s="250">
        <v>70</v>
      </c>
      <c r="D8" s="23">
        <v>60</v>
      </c>
      <c r="E8" s="1023">
        <f t="shared" si="0"/>
        <v>85.71428571428571</v>
      </c>
      <c r="F8" s="250">
        <v>70</v>
      </c>
      <c r="G8" s="23">
        <v>62</v>
      </c>
      <c r="H8" s="1024">
        <f t="shared" si="1"/>
        <v>88.57142857142857</v>
      </c>
      <c r="I8" s="211"/>
      <c r="J8" s="23"/>
      <c r="K8" s="279" t="e">
        <f t="shared" si="2"/>
        <v>#DIV/0!</v>
      </c>
      <c r="L8" s="23"/>
      <c r="M8" s="23"/>
      <c r="N8" s="279" t="e">
        <f aca="true" t="shared" si="3" ref="N8:N19">+M8/L8*100</f>
        <v>#DIV/0!</v>
      </c>
    </row>
    <row r="9" spans="1:14" ht="14.25" customHeight="1">
      <c r="A9" s="59">
        <v>3</v>
      </c>
      <c r="B9" s="431" t="s">
        <v>49</v>
      </c>
      <c r="C9" s="250">
        <v>70</v>
      </c>
      <c r="D9" s="23">
        <v>65</v>
      </c>
      <c r="E9" s="1023">
        <f t="shared" si="0"/>
        <v>92.85714285714286</v>
      </c>
      <c r="F9" s="250">
        <v>70</v>
      </c>
      <c r="G9" s="23">
        <v>51</v>
      </c>
      <c r="H9" s="1024">
        <f t="shared" si="1"/>
        <v>72.85714285714285</v>
      </c>
      <c r="I9" s="211"/>
      <c r="J9" s="23"/>
      <c r="K9" s="279" t="e">
        <f t="shared" si="2"/>
        <v>#DIV/0!</v>
      </c>
      <c r="L9" s="23"/>
      <c r="M9" s="23"/>
      <c r="N9" s="279" t="e">
        <f t="shared" si="3"/>
        <v>#DIV/0!</v>
      </c>
    </row>
    <row r="10" spans="1:14" ht="12.75">
      <c r="A10" s="59">
        <v>4</v>
      </c>
      <c r="B10" s="354" t="s">
        <v>48</v>
      </c>
      <c r="C10" s="250">
        <v>140</v>
      </c>
      <c r="D10" s="23">
        <v>135</v>
      </c>
      <c r="E10" s="1023">
        <f t="shared" si="0"/>
        <v>96.42857142857143</v>
      </c>
      <c r="F10" s="250">
        <v>140</v>
      </c>
      <c r="G10" s="23">
        <v>125</v>
      </c>
      <c r="H10" s="1024">
        <f t="shared" si="1"/>
        <v>89.28571428571429</v>
      </c>
      <c r="I10" s="211"/>
      <c r="J10" s="23"/>
      <c r="K10" s="279" t="e">
        <f t="shared" si="2"/>
        <v>#DIV/0!</v>
      </c>
      <c r="L10" s="23"/>
      <c r="M10" s="23"/>
      <c r="N10" s="279" t="e">
        <f t="shared" si="3"/>
        <v>#DIV/0!</v>
      </c>
    </row>
    <row r="11" spans="1:14" ht="14.25" customHeight="1">
      <c r="A11" s="59">
        <v>5</v>
      </c>
      <c r="B11" s="354" t="s">
        <v>46</v>
      </c>
      <c r="C11" s="250">
        <v>150</v>
      </c>
      <c r="D11" s="23">
        <v>108</v>
      </c>
      <c r="E11" s="1023">
        <f t="shared" si="0"/>
        <v>72</v>
      </c>
      <c r="F11" s="250">
        <v>150</v>
      </c>
      <c r="G11" s="23">
        <v>84</v>
      </c>
      <c r="H11" s="1024">
        <f t="shared" si="1"/>
        <v>56.00000000000001</v>
      </c>
      <c r="I11" s="211"/>
      <c r="J11" s="23"/>
      <c r="K11" s="279" t="e">
        <f t="shared" si="2"/>
        <v>#DIV/0!</v>
      </c>
      <c r="L11" s="23"/>
      <c r="M11" s="23"/>
      <c r="N11" s="279" t="e">
        <f t="shared" si="3"/>
        <v>#DIV/0!</v>
      </c>
    </row>
    <row r="12" spans="1:14" ht="13.5" customHeight="1">
      <c r="A12" s="59">
        <v>6</v>
      </c>
      <c r="B12" s="354" t="s">
        <v>567</v>
      </c>
      <c r="C12" s="250">
        <v>47</v>
      </c>
      <c r="D12" s="23">
        <v>40</v>
      </c>
      <c r="E12" s="1023">
        <f t="shared" si="0"/>
        <v>85.1063829787234</v>
      </c>
      <c r="F12" s="250">
        <v>47</v>
      </c>
      <c r="G12" s="23">
        <v>41</v>
      </c>
      <c r="H12" s="1024">
        <f t="shared" si="1"/>
        <v>87.2340425531915</v>
      </c>
      <c r="I12" s="211"/>
      <c r="J12" s="23"/>
      <c r="K12" s="279" t="e">
        <f t="shared" si="2"/>
        <v>#DIV/0!</v>
      </c>
      <c r="L12" s="23"/>
      <c r="M12" s="23"/>
      <c r="N12" s="279" t="e">
        <f t="shared" si="3"/>
        <v>#DIV/0!</v>
      </c>
    </row>
    <row r="13" spans="1:14" ht="13.5" customHeight="1">
      <c r="A13" s="59">
        <v>7</v>
      </c>
      <c r="B13" s="354" t="s">
        <v>47</v>
      </c>
      <c r="C13" s="250">
        <v>27</v>
      </c>
      <c r="D13" s="23">
        <v>21</v>
      </c>
      <c r="E13" s="1023">
        <f t="shared" si="0"/>
        <v>77.77777777777779</v>
      </c>
      <c r="F13" s="250">
        <v>27</v>
      </c>
      <c r="G13" s="23">
        <v>13</v>
      </c>
      <c r="H13" s="1024">
        <f t="shared" si="1"/>
        <v>48.148148148148145</v>
      </c>
      <c r="I13" s="211"/>
      <c r="J13" s="23"/>
      <c r="K13" s="279" t="e">
        <f t="shared" si="2"/>
        <v>#DIV/0!</v>
      </c>
      <c r="L13" s="23"/>
      <c r="M13" s="23"/>
      <c r="N13" s="279" t="e">
        <f t="shared" si="3"/>
        <v>#DIV/0!</v>
      </c>
    </row>
    <row r="14" spans="1:14" ht="13.5" customHeight="1">
      <c r="A14" s="59">
        <v>8</v>
      </c>
      <c r="B14" s="354" t="s">
        <v>187</v>
      </c>
      <c r="C14" s="250">
        <v>60</v>
      </c>
      <c r="D14" s="23">
        <v>47</v>
      </c>
      <c r="E14" s="1023">
        <f t="shared" si="0"/>
        <v>78.33333333333333</v>
      </c>
      <c r="F14" s="250">
        <v>60</v>
      </c>
      <c r="G14" s="23">
        <v>57</v>
      </c>
      <c r="H14" s="1024">
        <f t="shared" si="1"/>
        <v>95</v>
      </c>
      <c r="I14" s="211"/>
      <c r="J14" s="23"/>
      <c r="K14" s="279" t="e">
        <f t="shared" si="2"/>
        <v>#DIV/0!</v>
      </c>
      <c r="L14" s="23"/>
      <c r="M14" s="23"/>
      <c r="N14" s="279" t="e">
        <f t="shared" si="3"/>
        <v>#DIV/0!</v>
      </c>
    </row>
    <row r="15" spans="1:14" ht="12.75" customHeight="1">
      <c r="A15" s="59">
        <v>9</v>
      </c>
      <c r="B15" s="354" t="s">
        <v>45</v>
      </c>
      <c r="C15" s="250">
        <v>84</v>
      </c>
      <c r="D15" s="23">
        <v>69</v>
      </c>
      <c r="E15" s="1023">
        <f t="shared" si="0"/>
        <v>82.14285714285714</v>
      </c>
      <c r="F15" s="250">
        <v>84</v>
      </c>
      <c r="G15" s="23">
        <v>67</v>
      </c>
      <c r="H15" s="1024">
        <f t="shared" si="1"/>
        <v>79.76190476190477</v>
      </c>
      <c r="I15" s="211"/>
      <c r="J15" s="23"/>
      <c r="K15" s="279" t="e">
        <f t="shared" si="2"/>
        <v>#DIV/0!</v>
      </c>
      <c r="L15" s="23"/>
      <c r="M15" s="23"/>
      <c r="N15" s="279" t="e">
        <f t="shared" si="3"/>
        <v>#DIV/0!</v>
      </c>
    </row>
    <row r="16" spans="1:14" ht="12.75">
      <c r="A16" s="59">
        <v>10</v>
      </c>
      <c r="B16" s="354" t="s">
        <v>599</v>
      </c>
      <c r="C16" s="250">
        <v>8</v>
      </c>
      <c r="D16" s="23">
        <v>8</v>
      </c>
      <c r="E16" s="1023">
        <f t="shared" si="0"/>
        <v>100</v>
      </c>
      <c r="F16" s="250">
        <v>8</v>
      </c>
      <c r="G16" s="23">
        <v>8</v>
      </c>
      <c r="H16" s="1024">
        <f t="shared" si="1"/>
        <v>100</v>
      </c>
      <c r="I16" s="211"/>
      <c r="J16" s="23"/>
      <c r="K16" s="279" t="e">
        <f t="shared" si="2"/>
        <v>#DIV/0!</v>
      </c>
      <c r="L16" s="23"/>
      <c r="M16" s="23"/>
      <c r="N16" s="279" t="e">
        <f t="shared" si="3"/>
        <v>#DIV/0!</v>
      </c>
    </row>
    <row r="17" spans="1:14" ht="12.75">
      <c r="A17" s="59">
        <v>11</v>
      </c>
      <c r="B17" s="354" t="s">
        <v>188</v>
      </c>
      <c r="C17" s="250">
        <v>7</v>
      </c>
      <c r="D17" s="23">
        <v>7</v>
      </c>
      <c r="E17" s="1023">
        <f t="shared" si="0"/>
        <v>100</v>
      </c>
      <c r="F17" s="250">
        <v>7</v>
      </c>
      <c r="G17" s="23">
        <v>7</v>
      </c>
      <c r="H17" s="1024">
        <f t="shared" si="1"/>
        <v>100</v>
      </c>
      <c r="I17" s="211"/>
      <c r="J17" s="23"/>
      <c r="K17" s="279" t="e">
        <f t="shared" si="2"/>
        <v>#DIV/0!</v>
      </c>
      <c r="L17" s="23"/>
      <c r="M17" s="23"/>
      <c r="N17" s="279" t="e">
        <f t="shared" si="3"/>
        <v>#DIV/0!</v>
      </c>
    </row>
    <row r="18" spans="1:14" ht="12.75">
      <c r="A18" s="59">
        <v>12</v>
      </c>
      <c r="B18" s="432" t="s">
        <v>598</v>
      </c>
      <c r="C18" s="250">
        <v>0</v>
      </c>
      <c r="D18" s="23">
        <v>0</v>
      </c>
      <c r="E18" s="1023">
        <v>0</v>
      </c>
      <c r="F18" s="250">
        <v>0</v>
      </c>
      <c r="G18" s="23">
        <v>0</v>
      </c>
      <c r="H18" s="1024">
        <v>0</v>
      </c>
      <c r="I18" s="211"/>
      <c r="J18" s="23"/>
      <c r="K18" s="279">
        <v>0</v>
      </c>
      <c r="L18" s="23"/>
      <c r="M18" s="23"/>
      <c r="N18" s="279">
        <v>0</v>
      </c>
    </row>
    <row r="19" spans="1:14" ht="13.5" customHeight="1" thickBot="1">
      <c r="A19" s="439">
        <v>13</v>
      </c>
      <c r="B19" s="197" t="s">
        <v>196</v>
      </c>
      <c r="C19" s="252">
        <v>204</v>
      </c>
      <c r="D19" s="147">
        <v>139</v>
      </c>
      <c r="E19" s="1023">
        <f t="shared" si="0"/>
        <v>68.13725490196079</v>
      </c>
      <c r="F19" s="252">
        <v>204</v>
      </c>
      <c r="G19" s="147">
        <v>101</v>
      </c>
      <c r="H19" s="1025">
        <f t="shared" si="1"/>
        <v>49.50980392156863</v>
      </c>
      <c r="I19" s="211"/>
      <c r="J19" s="23"/>
      <c r="K19" s="279" t="e">
        <f t="shared" si="2"/>
        <v>#DIV/0!</v>
      </c>
      <c r="L19" s="23"/>
      <c r="M19" s="23"/>
      <c r="N19" s="279" t="e">
        <f t="shared" si="3"/>
        <v>#DIV/0!</v>
      </c>
    </row>
    <row r="20" spans="1:14" ht="16.5" customHeight="1" thickBot="1">
      <c r="A20" s="1571" t="s">
        <v>51</v>
      </c>
      <c r="B20" s="1572"/>
      <c r="C20" s="484">
        <f>SUM(C7:C19)</f>
        <v>1082</v>
      </c>
      <c r="D20" s="481">
        <f>SUM(D7:D19)</f>
        <v>889</v>
      </c>
      <c r="E20" s="1026">
        <f>+D20/C20*100</f>
        <v>82.1626617375231</v>
      </c>
      <c r="F20" s="484">
        <f>SUM(F7:F19)</f>
        <v>1082</v>
      </c>
      <c r="G20" s="481">
        <f>SUM(G7:G19)</f>
        <v>782</v>
      </c>
      <c r="H20" s="1027">
        <f>+G20/F20*100</f>
        <v>72.2735674676525</v>
      </c>
      <c r="I20" s="430">
        <f>SUM(I7:I19)</f>
        <v>0</v>
      </c>
      <c r="J20" s="280">
        <f>SUM(J7:J19)</f>
        <v>0</v>
      </c>
      <c r="K20" s="281" t="e">
        <f>+J20/I20*100</f>
        <v>#DIV/0!</v>
      </c>
      <c r="L20" s="280">
        <f>SUM(L7:L19)</f>
        <v>0</v>
      </c>
      <c r="M20" s="280">
        <f>SUM(M7:M19)</f>
        <v>0</v>
      </c>
      <c r="N20" s="282" t="e">
        <f>+M20/L20*100</f>
        <v>#DIV/0!</v>
      </c>
    </row>
    <row r="21" spans="1:14" ht="12.75">
      <c r="A21" s="13"/>
      <c r="B21" s="2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</sheetData>
  <sheetProtection/>
  <mergeCells count="9">
    <mergeCell ref="A20:B20"/>
    <mergeCell ref="A1:N2"/>
    <mergeCell ref="A5:A6"/>
    <mergeCell ref="B5:B6"/>
    <mergeCell ref="C5:E5"/>
    <mergeCell ref="F5:H5"/>
    <mergeCell ref="I5:K5"/>
    <mergeCell ref="L5:N5"/>
    <mergeCell ref="A3:T4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Nedeljkovic</dc:creator>
  <cp:keywords/>
  <dc:description/>
  <cp:lastModifiedBy>Ljiljana Mihajlovic</cp:lastModifiedBy>
  <cp:lastPrinted>2022-03-30T07:59:44Z</cp:lastPrinted>
  <dcterms:created xsi:type="dcterms:W3CDTF">2007-03-14T08:25:30Z</dcterms:created>
  <dcterms:modified xsi:type="dcterms:W3CDTF">2022-12-13T18:22:36Z</dcterms:modified>
  <cp:category/>
  <cp:version/>
  <cp:contentType/>
  <cp:contentStatus/>
</cp:coreProperties>
</file>